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AC324357-EE73-4C6A-B77B-3950418705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ы развиваем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5" l="1"/>
  <c r="L38" i="5"/>
  <c r="AD41" i="5" l="1"/>
  <c r="AB41" i="5"/>
  <c r="E67" i="5" l="1"/>
  <c r="E65" i="5"/>
  <c r="E63" i="5"/>
  <c r="E73" i="5"/>
  <c r="E61" i="5"/>
  <c r="E25" i="5"/>
  <c r="E24" i="5"/>
  <c r="E52" i="5"/>
  <c r="E47" i="5"/>
  <c r="E38" i="5"/>
  <c r="E37" i="5"/>
  <c r="E33" i="5"/>
  <c r="E31" i="5"/>
  <c r="E28" i="5"/>
  <c r="AD15" i="5" l="1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14" i="5"/>
</calcChain>
</file>

<file path=xl/sharedStrings.xml><?xml version="1.0" encoding="utf-8"?>
<sst xmlns="http://schemas.openxmlformats.org/spreadsheetml/2006/main" count="118" uniqueCount="115">
  <si>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</si>
  <si>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</si>
  <si>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</si>
  <si>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</si>
  <si>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</si>
  <si>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</si>
  <si>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</si>
  <si>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</si>
  <si>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</si>
  <si>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</si>
  <si>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</si>
  <si>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</si>
  <si>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</si>
  <si>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</si>
  <si>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</si>
  <si>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</si>
  <si>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Канский район</t>
  </si>
  <si>
    <t>Каратузский район</t>
  </si>
  <si>
    <t>Казачинский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</si>
  <si>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</si>
  <si>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</si>
  <si>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</si>
  <si>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</si>
  <si>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</si>
  <si>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</si>
  <si>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</si>
  <si>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</si>
  <si>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</si>
  <si>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</si>
  <si>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</si>
  <si>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Рыбинский район</t>
  </si>
  <si>
    <t>Саянский район</t>
  </si>
  <si>
    <t>Северо-Енисейский район</t>
  </si>
  <si>
    <t>Сухобузимский район</t>
  </si>
  <si>
    <t>Тасеевский район</t>
  </si>
  <si>
    <t>Таймырский Долгано-Ненецкий муниципальный район</t>
  </si>
  <si>
    <t>Туруханский район</t>
  </si>
  <si>
    <t>Ужурский район</t>
  </si>
  <si>
    <t>Уярский район</t>
  </si>
  <si>
    <t>Шушенский район</t>
  </si>
  <si>
    <t>МУНИЦИПАЛЬНЫЙ РАЙОН / МУНИЦИПАЛЬНЫЙ ОКРУГ/
 ГОРОДСКОЙ ОКРУГ</t>
  </si>
  <si>
    <t>СУММА БАЛЛОВ</t>
  </si>
  <si>
    <t>МЕСТО</t>
  </si>
  <si>
    <t>3 балла за каждый 1% вовлеченных от общего количества молодежи в МО</t>
  </si>
  <si>
    <t>20 баллов</t>
  </si>
  <si>
    <t>30 баллов</t>
  </si>
  <si>
    <t>5 баллов за каждое мероприятие</t>
  </si>
  <si>
    <t>Участие в конкурсе проектов по организации трудового воспитания несовершеннолетних в возрасте от 14 до 18 лет</t>
  </si>
  <si>
    <t>Наличие молодежного совета при главе МО/ председателе совета депутатов МО</t>
  </si>
  <si>
    <t>Вхождение в состав Ассциации Молодёжных советов Красноярского края</t>
  </si>
  <si>
    <t>Сайт МОЯТЕРРИТОРИЯ24</t>
  </si>
  <si>
    <t>Участие в региональных мероприятиях (информация подается через ЭСО)</t>
  </si>
  <si>
    <t>10 баллов</t>
  </si>
  <si>
    <t>5 баллов</t>
  </si>
  <si>
    <t>5 баллов - за наличие группы в одной из социальных сетях; 1 балл за каждую дополнительную социальную сеть</t>
  </si>
  <si>
    <t>1 балл - за каждый пост, но не более 10 баллов</t>
  </si>
  <si>
    <t>"ТОСовский След"</t>
  </si>
  <si>
    <t>"На своих двоих"</t>
  </si>
  <si>
    <t>Краевой конкурс "Я-ТОСовец"</t>
  </si>
  <si>
    <t>Интерактивная игра, направленная на развитие предпринимательских компетенций</t>
  </si>
  <si>
    <t>Семинары, направленные на содействие молодежному предпринимательству</t>
  </si>
  <si>
    <t>Региональная конференция «Развитие молодежного предпринимательства. Красноярский край»</t>
  </si>
  <si>
    <t>Краевой конкурс "Птичий хостел"</t>
  </si>
  <si>
    <t>Краевой конкурс "Трудовое лето"</t>
  </si>
  <si>
    <t>Краевой конкурс "Образцовая территория социальной ответственности"</t>
  </si>
  <si>
    <t>Краевой конкурс "Меняя городской ландшафт"</t>
  </si>
  <si>
    <t>Онлайн-хакатон "От идей к решениям"</t>
  </si>
  <si>
    <t>Рейтинг местного отделения РССМ (информация предоставляется региональным отделением)</t>
  </si>
  <si>
    <t>1 место - 100 баллов;
2 место - 90 баллов;
3 место - 80 баллов;
4-6 место - 70 баллов;
7-10 место - 60 баллов;
11-15 место - 50 баллов;
Наличие местного отделения -  40 баллов</t>
  </si>
  <si>
    <t>Кейсовые чемпионаты</t>
  </si>
  <si>
    <t>3 балла за каждое реализованное реальное дело</t>
  </si>
  <si>
    <t>"Субботник 2.2"
  (весна, осень)</t>
  </si>
  <si>
    <t>Количество выделяемых мест по конкурсу, % от максимольно возможного для МО
 25%-50% - 10 б.
 51%-75% - 20 б.
 76%-100% -30 б.</t>
  </si>
  <si>
    <t>№
П/П</t>
  </si>
  <si>
    <t>Мероприятия по информационным справкам, подаваемым через ЭСО (является основным по значимости показателем ФП)</t>
  </si>
  <si>
    <t>Наличие годового плана работы, направленного в краевое учреждение (в установленные учреждением сроки)</t>
  </si>
  <si>
    <t>Участие молодых граждан в мероприятиях, подаваемых через ЭСО (является вторым по значимости показателем ФП)</t>
  </si>
  <si>
    <t>Муниципальное ключевое мероприятие (по рекомендациям от краевого учредения)</t>
  </si>
  <si>
    <t>Результаты работы в муниципальном районе / муниципальном округе / городском округе</t>
  </si>
  <si>
    <t>3 балла за каждый кейсовый чемпионат</t>
  </si>
  <si>
    <t>Результаты участия муниципального района / муниципального округа / городского округа в окружных, всероссийских, медународных мероприятиях</t>
  </si>
  <si>
    <t>Участие в окружных, всероссийских, международных мероприятиях (только при наличии подтверждающего документа - сертификат / диплом / благодарственное письмо / протокол)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</si>
  <si>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</si>
  <si>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</si>
  <si>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</si>
  <si>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</si>
  <si>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</si>
  <si>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</si>
  <si>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</si>
  <si>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</si>
  <si>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</si>
  <si>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</si>
  <si>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</si>
  <si>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</si>
  <si>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</si>
  <si>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ЗАТО г. Железногорск</t>
  </si>
  <si>
    <t>ЗАТО г. Зеленогорск</t>
  </si>
  <si>
    <t>п. Кедровый</t>
  </si>
  <si>
    <t>ЗАТО п. Солнечный</t>
  </si>
  <si>
    <t>Эвенкийский муниципальный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</si>
  <si>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</si>
  <si>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</si>
  <si>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</si>
  <si>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Периодичность публикования постов в аккаунте молодежного совета при главе МО в социальных сетях</t>
  </si>
  <si>
    <t>Участие - 30 баллов (вне зависимости от количества заявок от МО)
  (если предусмотрены места, то: 1 место + 15 баллов, 2 место + 10 баллов, 3 место + 5 баллов)</t>
  </si>
  <si>
    <t>Участие в ключевом региональном мероприятии ФП "Мы профессионалы"</t>
  </si>
  <si>
    <t>Участие - 40 баллов</t>
  </si>
  <si>
    <t>30 баллов участие (вне зависимости от количества поданных заявок от МО)+ 10 за каждое призовое место</t>
  </si>
  <si>
    <t>ФЛАГМАНСКАЯ ПРОГРАММА "МЫ ПРОФЕССИОНАЛЫ"
РЕЙТИНГ МУНИЦИПАЛЬНЫХ РАЙОНОВ, МУНИЦИПАЛЬНЫХ ОКРУГОВ И ГОРОДСКИХ ОКРУГОВ КРАСНОЯРСКОГО КРАЯ за I квартал 2023 год
УЧРЕЖДЕНИЕ - ОПЕРАТОР: КГАУ "Краевой Дворец молодежи"
ДИРЕКТОР УЧРЕЖДЕНИЯ - ОПЕРАТОРА: Ганцелевич А.М., Тел.: 8 (391) 260-78-78; E-mail: kdm@kamenka24.ru
ОТВЕТСТВЕННЫЙ СОТРУДНИК: Ямцов А.С., 8 (391) 260-66-54; Тел.: ; E-mail: specproekt-kdm@mail.ru</t>
  </si>
  <si>
    <t>Директор КГАУ "Краевой Дворец молодежи"</t>
  </si>
  <si>
    <t>А.М. Ганцелевич</t>
  </si>
  <si>
    <t xml:space="preserve">И.о. заместителя директора  КГАУ "Краевой дворец молодежи" </t>
  </si>
  <si>
    <t xml:space="preserve">А.С. Ямцов </t>
  </si>
  <si>
    <t>Наличие аккаунта молодежного совета при главе МО в социальных сетях</t>
  </si>
  <si>
    <t>Конкурс на лучший эко-отряд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</si>
</sst>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&quot;Times New Roman&quot;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Narrow"/>
      <family val="2"/>
      <charset val="204"/>
    </font>
    <font>
      <b/>
      <sz val="10"/>
      <name val="Times New Roman"/>
      <family val="1"/>
      <charset val="204"/>
    </font>
    <font>
      <sz val="10"/>
      <name val="&quot;Times New Roman&quot;"/>
    </font>
    <font>
      <b/>
      <sz val="14"/>
      <color rgb="FFC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2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vertical="top"/>
    </xf>
    <xf numFmtId="0" fontId="5" fillId="2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ont="1" applyAlignment="1"/>
    <xf numFmtId="1" fontId="1" fillId="0" borderId="1" xfId="0" applyNumberFormat="1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19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/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4" xfId="0" applyFont="1" applyBorder="1"/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2" xfId="0" applyFont="1" applyFill="1" applyBorder="1"/>
    <xf numFmtId="0" fontId="8" fillId="2" borderId="1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21" xfId="0" applyFont="1" applyFill="1" applyBorder="1"/>
    <xf numFmtId="0" fontId="8" fillId="2" borderId="9" xfId="0" applyFont="1" applyFill="1" applyBorder="1" applyAlignment="1">
      <alignment horizontal="center" vertical="top" wrapText="1"/>
    </xf>
    <xf numFmtId="0" fontId="1" fillId="0" borderId="9" xfId="0" applyFont="1" applyBorder="1"/>
    <xf numFmtId="0" fontId="1" fillId="0" borderId="10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1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83"/>
  <sheetViews>
    <sheetView tabSelected="1" topLeftCell="N64" zoomScale="70" zoomScaleNormal="70" workbookViewId="0">
      <selection activeCell="X11" sqref="X11"/>
    </sheetView>
  </sheetViews>
  <sheetFormatPr defaultColWidth="14.44140625" defaultRowHeight="15.75" customHeight="1"/>
  <cols>
    <col min="1" max="1" width="4.44140625" bestFit="1" customWidth="1"/>
    <col min="2" max="2" width="21.109375" customWidth="1"/>
    <col min="4" max="6" width="14.44140625" style="12"/>
    <col min="8" max="10" width="14.44140625" style="12"/>
    <col min="11" max="11" width="15.88671875" style="12" customWidth="1"/>
    <col min="12" max="27" width="14.44140625" style="12"/>
    <col min="28" max="28" width="18.5546875" style="12" customWidth="1"/>
    <col min="29" max="29" width="20.44140625" style="14" customWidth="1"/>
    <col min="30" max="31" width="14.44140625" style="9"/>
  </cols>
  <sheetData>
    <row r="1" spans="1:31" ht="28.5" customHeight="1">
      <c r="A1" s="34" t="s">
        <v>108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ht="13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ht="75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13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ht="13.2" customHeight="1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1" ht="13.2" customHeight="1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ht="15.6" customHeight="1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1" s="18" customFormat="1" ht="66" customHeight="1">
      <c r="A8" s="46" t="s">
        <v>73</v>
      </c>
      <c r="B8" s="58" t="s">
        <v>40</v>
      </c>
      <c r="C8" s="56" t="s">
        <v>78</v>
      </c>
      <c r="D8" s="57"/>
      <c r="E8" s="57"/>
      <c r="F8" s="57"/>
      <c r="G8" s="57"/>
      <c r="H8" s="57"/>
      <c r="I8" s="57"/>
      <c r="J8" s="57"/>
      <c r="K8" s="57"/>
      <c r="L8" s="57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2" t="s">
        <v>80</v>
      </c>
      <c r="AC8" s="73"/>
      <c r="AD8" s="58" t="s">
        <v>41</v>
      </c>
      <c r="AE8" s="69" t="s">
        <v>42</v>
      </c>
    </row>
    <row r="9" spans="1:31" ht="12.75" customHeight="1">
      <c r="A9" s="46"/>
      <c r="B9" s="58"/>
      <c r="C9" s="53" t="s">
        <v>75</v>
      </c>
      <c r="D9" s="44" t="s">
        <v>74</v>
      </c>
      <c r="E9" s="44" t="s">
        <v>76</v>
      </c>
      <c r="F9" s="44" t="s">
        <v>77</v>
      </c>
      <c r="G9" s="42" t="s">
        <v>47</v>
      </c>
      <c r="H9" s="55" t="s">
        <v>48</v>
      </c>
      <c r="I9" s="55" t="s">
        <v>49</v>
      </c>
      <c r="J9" s="55" t="s">
        <v>113</v>
      </c>
      <c r="K9" s="55" t="s">
        <v>103</v>
      </c>
      <c r="L9" s="59" t="s">
        <v>50</v>
      </c>
      <c r="M9" s="61"/>
      <c r="N9" s="61"/>
      <c r="O9" s="59"/>
      <c r="P9" s="74" t="s">
        <v>51</v>
      </c>
      <c r="Q9" s="61"/>
      <c r="R9" s="61"/>
      <c r="S9" s="61"/>
      <c r="T9" s="61"/>
      <c r="U9" s="61"/>
      <c r="V9" s="61"/>
      <c r="W9" s="61"/>
      <c r="X9" s="61"/>
      <c r="Y9" s="61"/>
      <c r="Z9" s="55" t="s">
        <v>69</v>
      </c>
      <c r="AA9" s="44" t="s">
        <v>105</v>
      </c>
      <c r="AB9" s="44" t="s">
        <v>81</v>
      </c>
      <c r="AC9" s="42" t="s">
        <v>67</v>
      </c>
      <c r="AD9" s="58"/>
      <c r="AE9" s="69"/>
    </row>
    <row r="10" spans="1:31" ht="133.5" customHeight="1">
      <c r="A10" s="46"/>
      <c r="B10" s="58"/>
      <c r="C10" s="54"/>
      <c r="D10" s="45"/>
      <c r="E10" s="45"/>
      <c r="F10" s="45"/>
      <c r="G10" s="43"/>
      <c r="H10" s="55"/>
      <c r="I10" s="55"/>
      <c r="J10" s="55"/>
      <c r="K10" s="55"/>
      <c r="L10" s="60"/>
      <c r="M10" s="62"/>
      <c r="N10" s="62"/>
      <c r="O10" s="60"/>
      <c r="P10" s="75"/>
      <c r="Q10" s="62"/>
      <c r="R10" s="62"/>
      <c r="S10" s="62"/>
      <c r="T10" s="62"/>
      <c r="U10" s="62"/>
      <c r="V10" s="62"/>
      <c r="W10" s="62"/>
      <c r="X10" s="62"/>
      <c r="Y10" s="62"/>
      <c r="Z10" s="55"/>
      <c r="AA10" s="45"/>
      <c r="AB10" s="45"/>
      <c r="AC10" s="43"/>
      <c r="AD10" s="58"/>
      <c r="AE10" s="69"/>
    </row>
    <row r="11" spans="1:31" ht="120.75" customHeight="1">
      <c r="A11" s="46"/>
      <c r="B11" s="58"/>
      <c r="C11" s="47" t="s">
        <v>44</v>
      </c>
      <c r="D11" s="50" t="s">
        <v>46</v>
      </c>
      <c r="E11" s="50" t="s">
        <v>43</v>
      </c>
      <c r="F11" s="50" t="s">
        <v>45</v>
      </c>
      <c r="G11" s="66" t="s">
        <v>72</v>
      </c>
      <c r="H11" s="55" t="s">
        <v>52</v>
      </c>
      <c r="I11" s="55" t="s">
        <v>53</v>
      </c>
      <c r="J11" s="40" t="s">
        <v>54</v>
      </c>
      <c r="K11" s="55" t="s">
        <v>55</v>
      </c>
      <c r="L11" s="63" t="s">
        <v>70</v>
      </c>
      <c r="M11" s="32" t="s">
        <v>71</v>
      </c>
      <c r="N11" s="32" t="s">
        <v>56</v>
      </c>
      <c r="O11" s="32" t="s">
        <v>57</v>
      </c>
      <c r="P11" s="32" t="s">
        <v>66</v>
      </c>
      <c r="Q11" s="32" t="s">
        <v>62</v>
      </c>
      <c r="R11" s="32" t="s">
        <v>65</v>
      </c>
      <c r="S11" s="33" t="s">
        <v>114</v>
      </c>
      <c r="T11" s="32" t="s">
        <v>58</v>
      </c>
      <c r="U11" s="32" t="s">
        <v>63</v>
      </c>
      <c r="V11" s="32" t="s">
        <v>64</v>
      </c>
      <c r="W11" s="16" t="s">
        <v>59</v>
      </c>
      <c r="X11" s="16" t="s">
        <v>61</v>
      </c>
      <c r="Y11" s="16" t="s">
        <v>60</v>
      </c>
      <c r="Z11" s="55"/>
      <c r="AA11" s="76" t="s">
        <v>106</v>
      </c>
      <c r="AB11" s="50" t="s">
        <v>107</v>
      </c>
      <c r="AC11" s="70" t="s">
        <v>68</v>
      </c>
      <c r="AD11" s="58"/>
      <c r="AE11" s="69"/>
    </row>
    <row r="12" spans="1:31" ht="17.25" customHeight="1">
      <c r="A12" s="46"/>
      <c r="B12" s="58"/>
      <c r="C12" s="48"/>
      <c r="D12" s="51"/>
      <c r="E12" s="51"/>
      <c r="F12" s="51"/>
      <c r="G12" s="67"/>
      <c r="H12" s="41"/>
      <c r="I12" s="41"/>
      <c r="J12" s="41"/>
      <c r="K12" s="41"/>
      <c r="L12" s="64"/>
      <c r="M12" s="41"/>
      <c r="N12" s="41"/>
      <c r="O12" s="41"/>
      <c r="P12" s="74" t="s">
        <v>104</v>
      </c>
      <c r="Q12" s="61"/>
      <c r="R12" s="61"/>
      <c r="S12" s="61"/>
      <c r="T12" s="61"/>
      <c r="U12" s="61"/>
      <c r="V12" s="59"/>
      <c r="W12" s="55" t="s">
        <v>44</v>
      </c>
      <c r="X12" s="55" t="s">
        <v>44</v>
      </c>
      <c r="Y12" s="55" t="s">
        <v>46</v>
      </c>
      <c r="Z12" s="55" t="s">
        <v>79</v>
      </c>
      <c r="AA12" s="77"/>
      <c r="AB12" s="51"/>
      <c r="AC12" s="70"/>
      <c r="AD12" s="58"/>
      <c r="AE12" s="69"/>
    </row>
    <row r="13" spans="1:31" ht="36" customHeight="1">
      <c r="A13" s="46"/>
      <c r="B13" s="58"/>
      <c r="C13" s="49"/>
      <c r="D13" s="52"/>
      <c r="E13" s="52"/>
      <c r="F13" s="52"/>
      <c r="G13" s="68"/>
      <c r="H13" s="41"/>
      <c r="I13" s="41"/>
      <c r="J13" s="41"/>
      <c r="K13" s="41"/>
      <c r="L13" s="65"/>
      <c r="M13" s="41"/>
      <c r="N13" s="41"/>
      <c r="O13" s="41"/>
      <c r="P13" s="75"/>
      <c r="Q13" s="62"/>
      <c r="R13" s="62"/>
      <c r="S13" s="62"/>
      <c r="T13" s="62"/>
      <c r="U13" s="62"/>
      <c r="V13" s="60"/>
      <c r="W13" s="55"/>
      <c r="X13" s="55"/>
      <c r="Y13" s="55"/>
      <c r="Z13" s="55"/>
      <c r="AA13" s="78"/>
      <c r="AB13" s="52"/>
      <c r="AC13" s="70"/>
      <c r="AD13" s="58"/>
      <c r="AE13" s="69"/>
    </row>
    <row r="14" spans="1:31" ht="13.8">
      <c r="A14" s="2">
        <v>1</v>
      </c>
      <c r="B14" s="8" t="s">
        <v>82</v>
      </c>
      <c r="C14" s="6">
        <v>20</v>
      </c>
      <c r="D14" s="6">
        <v>15</v>
      </c>
      <c r="E14" s="17">
        <v>3</v>
      </c>
      <c r="F14" s="6">
        <v>0</v>
      </c>
      <c r="G14" s="6">
        <v>0</v>
      </c>
      <c r="H14" s="13">
        <v>10</v>
      </c>
      <c r="I14" s="13">
        <v>5</v>
      </c>
      <c r="J14" s="13">
        <v>5</v>
      </c>
      <c r="K14" s="13">
        <v>0</v>
      </c>
      <c r="L14" s="6">
        <v>6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15">
        <f>SUM(C14:AC14)</f>
        <v>64</v>
      </c>
      <c r="AE14" s="10"/>
    </row>
    <row r="15" spans="1:31" ht="13.8">
      <c r="A15" s="2">
        <v>2</v>
      </c>
      <c r="B15" s="8" t="s">
        <v>83</v>
      </c>
      <c r="C15" s="6">
        <v>20</v>
      </c>
      <c r="D15" s="6">
        <v>0</v>
      </c>
      <c r="E15" s="17">
        <v>0</v>
      </c>
      <c r="F15" s="6">
        <v>0</v>
      </c>
      <c r="G15" s="6">
        <v>0</v>
      </c>
      <c r="H15" s="13">
        <v>10</v>
      </c>
      <c r="I15" s="13">
        <v>5</v>
      </c>
      <c r="J15" s="13">
        <v>5</v>
      </c>
      <c r="K15" s="13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15">
        <f t="shared" ref="AD15:AD74" si="0">SUM(C15:AC15)</f>
        <v>40</v>
      </c>
      <c r="AE15" s="10"/>
    </row>
    <row r="16" spans="1:31" ht="13.8">
      <c r="A16" s="2">
        <v>3</v>
      </c>
      <c r="B16" s="8" t="s">
        <v>84</v>
      </c>
      <c r="C16" s="6">
        <v>20</v>
      </c>
      <c r="D16" s="6">
        <v>15</v>
      </c>
      <c r="E16" s="17">
        <v>9</v>
      </c>
      <c r="F16" s="6">
        <v>0</v>
      </c>
      <c r="G16" s="6">
        <v>0</v>
      </c>
      <c r="H16" s="13">
        <v>10</v>
      </c>
      <c r="I16" s="13">
        <v>5</v>
      </c>
      <c r="J16" s="13">
        <v>5</v>
      </c>
      <c r="K16" s="13">
        <v>6</v>
      </c>
      <c r="L16" s="6">
        <v>3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15">
        <f t="shared" si="0"/>
        <v>73</v>
      </c>
      <c r="AE16" s="10"/>
    </row>
    <row r="17" spans="1:31" ht="13.8">
      <c r="A17" s="2">
        <v>4</v>
      </c>
      <c r="B17" s="8" t="s">
        <v>85</v>
      </c>
      <c r="C17" s="6">
        <v>20</v>
      </c>
      <c r="D17" s="6">
        <v>0</v>
      </c>
      <c r="E17" s="17">
        <v>0</v>
      </c>
      <c r="F17" s="6">
        <v>0</v>
      </c>
      <c r="G17" s="6">
        <v>0</v>
      </c>
      <c r="H17" s="13">
        <v>10</v>
      </c>
      <c r="I17" s="13">
        <v>5</v>
      </c>
      <c r="J17" s="13">
        <v>5</v>
      </c>
      <c r="K17" s="13">
        <v>10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15">
        <f t="shared" si="0"/>
        <v>50</v>
      </c>
      <c r="AE17" s="10"/>
    </row>
    <row r="18" spans="1:31" ht="13.8">
      <c r="A18" s="2">
        <v>5</v>
      </c>
      <c r="B18" s="8" t="s">
        <v>86</v>
      </c>
      <c r="C18" s="6">
        <v>20</v>
      </c>
      <c r="D18" s="6">
        <v>0</v>
      </c>
      <c r="E18" s="17">
        <v>0</v>
      </c>
      <c r="F18" s="6">
        <v>0</v>
      </c>
      <c r="G18" s="6">
        <v>0</v>
      </c>
      <c r="H18" s="13">
        <v>10</v>
      </c>
      <c r="I18" s="13">
        <v>0</v>
      </c>
      <c r="J18" s="13">
        <v>5</v>
      </c>
      <c r="K18" s="13">
        <v>4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15">
        <f t="shared" si="0"/>
        <v>39</v>
      </c>
      <c r="AE18" s="10"/>
    </row>
    <row r="19" spans="1:31" ht="13.8">
      <c r="A19" s="2">
        <v>6</v>
      </c>
      <c r="B19" s="8" t="s">
        <v>87</v>
      </c>
      <c r="C19" s="6">
        <v>20</v>
      </c>
      <c r="D19" s="6">
        <v>30</v>
      </c>
      <c r="E19" s="17">
        <v>3</v>
      </c>
      <c r="F19" s="6">
        <v>0</v>
      </c>
      <c r="G19" s="6">
        <v>0</v>
      </c>
      <c r="H19" s="13">
        <v>0</v>
      </c>
      <c r="I19" s="13">
        <v>0</v>
      </c>
      <c r="J19" s="13">
        <v>5</v>
      </c>
      <c r="K19" s="13">
        <v>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15">
        <f t="shared" si="0"/>
        <v>59</v>
      </c>
      <c r="AE19" s="10"/>
    </row>
    <row r="20" spans="1:31" ht="13.8">
      <c r="A20" s="2">
        <v>7</v>
      </c>
      <c r="B20" s="8" t="s">
        <v>88</v>
      </c>
      <c r="C20" s="6">
        <v>20</v>
      </c>
      <c r="D20" s="6">
        <v>0</v>
      </c>
      <c r="E20" s="17">
        <v>0</v>
      </c>
      <c r="F20" s="6">
        <v>0</v>
      </c>
      <c r="G20" s="6">
        <v>0</v>
      </c>
      <c r="H20" s="13">
        <v>10</v>
      </c>
      <c r="I20" s="13">
        <v>5</v>
      </c>
      <c r="J20" s="13">
        <v>5</v>
      </c>
      <c r="K20" s="13">
        <v>10</v>
      </c>
      <c r="L20" s="6">
        <f>60+60</f>
        <v>120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15">
        <f t="shared" si="0"/>
        <v>170</v>
      </c>
      <c r="AE20" s="10"/>
    </row>
    <row r="21" spans="1:31" ht="13.8">
      <c r="A21" s="3">
        <v>8</v>
      </c>
      <c r="B21" s="8" t="s">
        <v>89</v>
      </c>
      <c r="C21" s="6">
        <v>20</v>
      </c>
      <c r="D21" s="6">
        <v>20</v>
      </c>
      <c r="E21" s="17">
        <v>3</v>
      </c>
      <c r="F21" s="6">
        <v>0</v>
      </c>
      <c r="G21" s="6">
        <v>0</v>
      </c>
      <c r="H21" s="13">
        <v>10</v>
      </c>
      <c r="I21" s="13">
        <v>5</v>
      </c>
      <c r="J21" s="13">
        <v>5</v>
      </c>
      <c r="K21" s="13">
        <v>1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15">
        <f t="shared" si="0"/>
        <v>64</v>
      </c>
      <c r="AE21" s="10"/>
    </row>
    <row r="22" spans="1:31" ht="13.8">
      <c r="A22" s="3">
        <v>9</v>
      </c>
      <c r="B22" s="8" t="s">
        <v>90</v>
      </c>
      <c r="C22" s="6">
        <v>20</v>
      </c>
      <c r="D22" s="6">
        <v>0</v>
      </c>
      <c r="E22" s="17">
        <v>0</v>
      </c>
      <c r="F22" s="6">
        <v>0</v>
      </c>
      <c r="G22" s="6">
        <v>0</v>
      </c>
      <c r="H22" s="13">
        <v>10</v>
      </c>
      <c r="I22" s="13">
        <v>5</v>
      </c>
      <c r="J22" s="13">
        <v>5</v>
      </c>
      <c r="K22" s="13">
        <v>4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15">
        <f t="shared" si="0"/>
        <v>44</v>
      </c>
      <c r="AE22" s="10"/>
    </row>
    <row r="23" spans="1:31" ht="13.8">
      <c r="A23" s="3">
        <v>10</v>
      </c>
      <c r="B23" s="8" t="s">
        <v>91</v>
      </c>
      <c r="C23" s="6">
        <v>20</v>
      </c>
      <c r="D23" s="6">
        <v>30</v>
      </c>
      <c r="E23" s="17">
        <v>3</v>
      </c>
      <c r="F23" s="6">
        <v>0</v>
      </c>
      <c r="G23" s="6">
        <v>0</v>
      </c>
      <c r="H23" s="13">
        <v>10</v>
      </c>
      <c r="I23" s="13">
        <v>5</v>
      </c>
      <c r="J23" s="13">
        <v>5</v>
      </c>
      <c r="K23" s="13">
        <v>4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15">
        <f t="shared" si="0"/>
        <v>77</v>
      </c>
      <c r="AE23" s="10"/>
    </row>
    <row r="24" spans="1:31" ht="13.8">
      <c r="A24" s="3">
        <v>11</v>
      </c>
      <c r="B24" s="8" t="s">
        <v>92</v>
      </c>
      <c r="C24" s="6">
        <v>20</v>
      </c>
      <c r="D24" s="6">
        <v>20</v>
      </c>
      <c r="E24" s="17">
        <f>210/57413*100</f>
        <v>0.36577081845575043</v>
      </c>
      <c r="F24" s="6">
        <v>0</v>
      </c>
      <c r="G24" s="6">
        <v>0</v>
      </c>
      <c r="H24" s="13">
        <v>10</v>
      </c>
      <c r="I24" s="13">
        <v>5</v>
      </c>
      <c r="J24" s="13">
        <v>5</v>
      </c>
      <c r="K24" s="13">
        <v>8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15">
        <f t="shared" si="0"/>
        <v>68.365770818455758</v>
      </c>
      <c r="AE24" s="10"/>
    </row>
    <row r="25" spans="1:31" ht="13.8">
      <c r="A25" s="3">
        <v>12</v>
      </c>
      <c r="B25" s="8" t="s">
        <v>93</v>
      </c>
      <c r="C25" s="6">
        <v>20</v>
      </c>
      <c r="D25" s="6">
        <v>5</v>
      </c>
      <c r="E25" s="17">
        <f>30/9585*100</f>
        <v>0.3129890453834116</v>
      </c>
      <c r="F25" s="6">
        <v>0</v>
      </c>
      <c r="G25" s="6">
        <v>0</v>
      </c>
      <c r="H25" s="13">
        <v>0</v>
      </c>
      <c r="I25" s="13">
        <v>0</v>
      </c>
      <c r="J25" s="13">
        <v>0</v>
      </c>
      <c r="K25" s="13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15">
        <f t="shared" si="0"/>
        <v>25.312989045383411</v>
      </c>
      <c r="AE25" s="10"/>
    </row>
    <row r="26" spans="1:31" ht="13.8">
      <c r="A26" s="3">
        <v>13</v>
      </c>
      <c r="B26" s="8" t="s">
        <v>94</v>
      </c>
      <c r="C26" s="6">
        <v>20</v>
      </c>
      <c r="D26" s="6">
        <v>5</v>
      </c>
      <c r="E26" s="17">
        <v>3</v>
      </c>
      <c r="F26" s="6">
        <v>0</v>
      </c>
      <c r="G26" s="6">
        <v>0</v>
      </c>
      <c r="H26" s="13">
        <v>10</v>
      </c>
      <c r="I26" s="13">
        <v>5</v>
      </c>
      <c r="J26" s="13">
        <v>5</v>
      </c>
      <c r="K26" s="13">
        <v>6</v>
      </c>
      <c r="L26" s="6">
        <v>6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15">
        <f t="shared" si="0"/>
        <v>60</v>
      </c>
      <c r="AE26" s="10"/>
    </row>
    <row r="27" spans="1:31" ht="13.8">
      <c r="A27" s="3">
        <v>14</v>
      </c>
      <c r="B27" s="8" t="s">
        <v>0</v>
      </c>
      <c r="C27" s="6">
        <v>20</v>
      </c>
      <c r="D27" s="6">
        <v>0</v>
      </c>
      <c r="E27" s="17">
        <v>0</v>
      </c>
      <c r="F27" s="6">
        <v>0</v>
      </c>
      <c r="G27" s="6">
        <v>0</v>
      </c>
      <c r="H27" s="21">
        <v>10</v>
      </c>
      <c r="I27" s="21">
        <v>0</v>
      </c>
      <c r="J27" s="21">
        <v>5</v>
      </c>
      <c r="K27" s="21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15">
        <f t="shared" si="0"/>
        <v>35</v>
      </c>
      <c r="AE27" s="20"/>
    </row>
    <row r="28" spans="1:31" ht="13.8">
      <c r="A28" s="3">
        <v>15</v>
      </c>
      <c r="B28" s="8" t="s">
        <v>1</v>
      </c>
      <c r="C28" s="6">
        <v>20</v>
      </c>
      <c r="D28" s="6">
        <v>135</v>
      </c>
      <c r="E28" s="17">
        <f>16*3</f>
        <v>48</v>
      </c>
      <c r="F28" s="6">
        <v>0</v>
      </c>
      <c r="G28" s="6">
        <v>0</v>
      </c>
      <c r="H28" s="13">
        <v>10</v>
      </c>
      <c r="I28" s="13">
        <v>5</v>
      </c>
      <c r="J28" s="13">
        <v>5</v>
      </c>
      <c r="K28" s="13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15">
        <f t="shared" si="0"/>
        <v>223</v>
      </c>
      <c r="AE28" s="10"/>
    </row>
    <row r="29" spans="1:31" ht="13.8">
      <c r="A29" s="3">
        <v>16</v>
      </c>
      <c r="B29" s="8" t="s">
        <v>2</v>
      </c>
      <c r="C29" s="6">
        <v>20</v>
      </c>
      <c r="D29" s="6">
        <v>80</v>
      </c>
      <c r="E29" s="17">
        <v>24</v>
      </c>
      <c r="F29" s="6">
        <v>0</v>
      </c>
      <c r="G29" s="6">
        <v>0</v>
      </c>
      <c r="H29" s="13">
        <v>0</v>
      </c>
      <c r="I29" s="13">
        <v>0</v>
      </c>
      <c r="J29" s="13">
        <v>0</v>
      </c>
      <c r="K29" s="13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15">
        <f t="shared" si="0"/>
        <v>124</v>
      </c>
      <c r="AE29" s="10"/>
    </row>
    <row r="30" spans="1:31" ht="13.8">
      <c r="A30" s="3">
        <v>17</v>
      </c>
      <c r="B30" s="8" t="s">
        <v>3</v>
      </c>
      <c r="C30" s="6">
        <v>20</v>
      </c>
      <c r="D30" s="6">
        <v>0</v>
      </c>
      <c r="E30" s="17">
        <v>0</v>
      </c>
      <c r="F30" s="6">
        <v>0</v>
      </c>
      <c r="G30" s="6">
        <v>0</v>
      </c>
      <c r="H30" s="13">
        <v>0</v>
      </c>
      <c r="I30" s="13">
        <v>0</v>
      </c>
      <c r="J30" s="13">
        <v>0</v>
      </c>
      <c r="K30" s="13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15">
        <f t="shared" si="0"/>
        <v>20</v>
      </c>
      <c r="AE30" s="10"/>
    </row>
    <row r="31" spans="1:31" ht="13.8">
      <c r="A31" s="3">
        <v>18</v>
      </c>
      <c r="B31" s="8" t="s">
        <v>4</v>
      </c>
      <c r="C31" s="6">
        <v>20</v>
      </c>
      <c r="D31" s="6">
        <v>5</v>
      </c>
      <c r="E31" s="17">
        <f>8/1881*100</f>
        <v>0.42530568846358324</v>
      </c>
      <c r="F31" s="6">
        <v>0</v>
      </c>
      <c r="G31" s="6">
        <v>0</v>
      </c>
      <c r="H31" s="13">
        <v>0</v>
      </c>
      <c r="I31" s="13">
        <v>0</v>
      </c>
      <c r="J31" s="13">
        <v>0</v>
      </c>
      <c r="K31" s="13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15">
        <f t="shared" si="0"/>
        <v>25.425305688463585</v>
      </c>
      <c r="AE31" s="10"/>
    </row>
    <row r="32" spans="1:31" ht="13.8">
      <c r="A32" s="3">
        <v>19</v>
      </c>
      <c r="B32" s="8" t="s">
        <v>5</v>
      </c>
      <c r="C32" s="6">
        <v>20</v>
      </c>
      <c r="D32" s="6">
        <v>0</v>
      </c>
      <c r="E32" s="17">
        <v>0</v>
      </c>
      <c r="F32" s="6">
        <v>0</v>
      </c>
      <c r="G32" s="6">
        <v>0</v>
      </c>
      <c r="H32" s="13">
        <v>0</v>
      </c>
      <c r="I32" s="13">
        <v>0</v>
      </c>
      <c r="J32" s="13">
        <v>0</v>
      </c>
      <c r="K32" s="13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15">
        <f t="shared" si="0"/>
        <v>20</v>
      </c>
      <c r="AE32" s="10"/>
    </row>
    <row r="33" spans="1:31" ht="13.8">
      <c r="A33" s="3">
        <v>20</v>
      </c>
      <c r="B33" s="8" t="s">
        <v>6</v>
      </c>
      <c r="C33" s="6">
        <v>20</v>
      </c>
      <c r="D33" s="6">
        <v>5</v>
      </c>
      <c r="E33" s="17">
        <f>6/10937*100</f>
        <v>5.485965072689037E-2</v>
      </c>
      <c r="F33" s="6">
        <v>0</v>
      </c>
      <c r="G33" s="6">
        <v>0</v>
      </c>
      <c r="H33" s="13">
        <v>0</v>
      </c>
      <c r="I33" s="13">
        <v>0</v>
      </c>
      <c r="J33" s="13">
        <v>0</v>
      </c>
      <c r="K33" s="13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15">
        <f t="shared" si="0"/>
        <v>25.05485965072689</v>
      </c>
      <c r="AE33" s="10"/>
    </row>
    <row r="34" spans="1:31" ht="26.4">
      <c r="A34" s="3">
        <v>21</v>
      </c>
      <c r="B34" s="8" t="s">
        <v>7</v>
      </c>
      <c r="C34" s="6">
        <v>20</v>
      </c>
      <c r="D34" s="6">
        <v>0</v>
      </c>
      <c r="E34" s="17">
        <v>0</v>
      </c>
      <c r="F34" s="6">
        <v>0</v>
      </c>
      <c r="G34" s="6">
        <v>0</v>
      </c>
      <c r="H34" s="13">
        <v>0</v>
      </c>
      <c r="I34" s="13">
        <v>0</v>
      </c>
      <c r="J34" s="13">
        <v>0</v>
      </c>
      <c r="K34" s="13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15">
        <f t="shared" si="0"/>
        <v>20</v>
      </c>
      <c r="AE34" s="10"/>
    </row>
    <row r="35" spans="1:31" ht="26.4">
      <c r="A35" s="3">
        <v>22</v>
      </c>
      <c r="B35" s="8" t="s">
        <v>8</v>
      </c>
      <c r="C35" s="6">
        <v>0</v>
      </c>
      <c r="D35" s="6">
        <v>0</v>
      </c>
      <c r="E35" s="17">
        <v>0</v>
      </c>
      <c r="F35" s="6">
        <v>0</v>
      </c>
      <c r="G35" s="6">
        <v>0</v>
      </c>
      <c r="H35" s="13">
        <v>0</v>
      </c>
      <c r="I35" s="13"/>
      <c r="J35" s="13">
        <v>0</v>
      </c>
      <c r="K35" s="13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15">
        <f t="shared" si="0"/>
        <v>0</v>
      </c>
      <c r="AE35" s="10"/>
    </row>
    <row r="36" spans="1:31" ht="13.8">
      <c r="A36" s="3">
        <v>23</v>
      </c>
      <c r="B36" s="8" t="s">
        <v>9</v>
      </c>
      <c r="C36" s="6">
        <v>20</v>
      </c>
      <c r="D36" s="6">
        <v>0</v>
      </c>
      <c r="E36" s="17">
        <v>0</v>
      </c>
      <c r="F36" s="6">
        <v>0</v>
      </c>
      <c r="G36" s="6">
        <v>0</v>
      </c>
      <c r="H36" s="13">
        <v>0</v>
      </c>
      <c r="I36" s="13">
        <v>0</v>
      </c>
      <c r="J36" s="13">
        <v>0</v>
      </c>
      <c r="K36" s="13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15">
        <f t="shared" si="0"/>
        <v>20</v>
      </c>
      <c r="AE36" s="10"/>
    </row>
    <row r="37" spans="1:31" ht="13.8">
      <c r="A37" s="3">
        <v>24</v>
      </c>
      <c r="B37" s="8" t="s">
        <v>10</v>
      </c>
      <c r="C37" s="6">
        <v>20</v>
      </c>
      <c r="D37" s="6">
        <v>5</v>
      </c>
      <c r="E37" s="17">
        <f>5/15748*100</f>
        <v>3.1750063500127004E-2</v>
      </c>
      <c r="F37" s="6">
        <v>0</v>
      </c>
      <c r="G37" s="6">
        <v>0</v>
      </c>
      <c r="H37" s="13">
        <v>0</v>
      </c>
      <c r="I37" s="13">
        <v>0</v>
      </c>
      <c r="J37" s="13">
        <v>0</v>
      </c>
      <c r="K37" s="13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15">
        <f t="shared" si="0"/>
        <v>25.031750063500127</v>
      </c>
      <c r="AE37" s="10"/>
    </row>
    <row r="38" spans="1:31" ht="13.8">
      <c r="A38" s="3">
        <v>25</v>
      </c>
      <c r="B38" s="8" t="s">
        <v>11</v>
      </c>
      <c r="C38" s="6">
        <v>20</v>
      </c>
      <c r="D38" s="6">
        <v>10</v>
      </c>
      <c r="E38" s="17">
        <f>14/5159*100</f>
        <v>0.27137042062415195</v>
      </c>
      <c r="F38" s="6">
        <v>0</v>
      </c>
      <c r="G38" s="6">
        <v>0</v>
      </c>
      <c r="H38" s="13">
        <v>0</v>
      </c>
      <c r="I38" s="13">
        <v>0</v>
      </c>
      <c r="J38" s="13">
        <v>0</v>
      </c>
      <c r="K38" s="13">
        <v>0</v>
      </c>
      <c r="L38" s="6">
        <f>6+9</f>
        <v>15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15">
        <f t="shared" si="0"/>
        <v>45.271370420624152</v>
      </c>
      <c r="AE38" s="10"/>
    </row>
    <row r="39" spans="1:31" ht="13.8">
      <c r="A39" s="3">
        <v>26</v>
      </c>
      <c r="B39" s="8" t="s">
        <v>12</v>
      </c>
      <c r="C39" s="6">
        <v>20</v>
      </c>
      <c r="D39" s="6">
        <v>15</v>
      </c>
      <c r="E39" s="17">
        <v>6</v>
      </c>
      <c r="F39" s="6">
        <v>0</v>
      </c>
      <c r="G39" s="6">
        <v>0</v>
      </c>
      <c r="H39" s="13">
        <v>0</v>
      </c>
      <c r="I39" s="13">
        <v>0</v>
      </c>
      <c r="J39" s="13">
        <v>0</v>
      </c>
      <c r="K39" s="13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15">
        <f t="shared" si="0"/>
        <v>41</v>
      </c>
      <c r="AE39" s="29"/>
    </row>
    <row r="40" spans="1:31" ht="13.8">
      <c r="A40" s="3">
        <v>27</v>
      </c>
      <c r="B40" s="8" t="s">
        <v>13</v>
      </c>
      <c r="C40" s="6">
        <v>20</v>
      </c>
      <c r="D40" s="6">
        <v>0</v>
      </c>
      <c r="E40" s="17">
        <v>0</v>
      </c>
      <c r="F40" s="6">
        <v>0</v>
      </c>
      <c r="G40" s="6">
        <v>0</v>
      </c>
      <c r="H40" s="13">
        <v>0</v>
      </c>
      <c r="I40" s="13">
        <v>0</v>
      </c>
      <c r="J40" s="13">
        <v>0</v>
      </c>
      <c r="K40" s="13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15">
        <f t="shared" si="0"/>
        <v>20</v>
      </c>
      <c r="AE40" s="10"/>
    </row>
    <row r="41" spans="1:31" ht="13.8">
      <c r="A41" s="3">
        <v>28</v>
      </c>
      <c r="B41" s="8" t="s">
        <v>14</v>
      </c>
      <c r="C41" s="6">
        <v>20</v>
      </c>
      <c r="D41" s="6">
        <v>10</v>
      </c>
      <c r="E41" s="17">
        <v>3</v>
      </c>
      <c r="F41" s="6">
        <v>0</v>
      </c>
      <c r="G41" s="6">
        <v>0</v>
      </c>
      <c r="H41" s="13">
        <v>0</v>
      </c>
      <c r="I41" s="13">
        <v>0</v>
      </c>
      <c r="J41" s="13">
        <v>0</v>
      </c>
      <c r="K41" s="13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f>30+10+30+10+30</f>
        <v>110</v>
      </c>
      <c r="AC41" s="6">
        <v>0</v>
      </c>
      <c r="AD41" s="15">
        <f>SUM(C41:AC41)</f>
        <v>143</v>
      </c>
      <c r="AE41" s="10"/>
    </row>
    <row r="42" spans="1:31" ht="13.8">
      <c r="A42" s="3">
        <v>29</v>
      </c>
      <c r="B42" s="8" t="s">
        <v>15</v>
      </c>
      <c r="C42" s="6">
        <v>0</v>
      </c>
      <c r="D42" s="6">
        <v>0</v>
      </c>
      <c r="E42" s="17">
        <v>0</v>
      </c>
      <c r="F42" s="6">
        <v>0</v>
      </c>
      <c r="G42" s="6">
        <v>0</v>
      </c>
      <c r="H42" s="13">
        <v>0</v>
      </c>
      <c r="I42" s="13">
        <v>0</v>
      </c>
      <c r="J42" s="13">
        <v>0</v>
      </c>
      <c r="K42" s="13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15">
        <f t="shared" si="0"/>
        <v>0</v>
      </c>
      <c r="AE42" s="10"/>
    </row>
    <row r="43" spans="1:31" ht="13.8">
      <c r="A43" s="3">
        <v>30</v>
      </c>
      <c r="B43" s="8" t="s">
        <v>18</v>
      </c>
      <c r="C43" s="6">
        <v>20</v>
      </c>
      <c r="D43" s="6">
        <v>0</v>
      </c>
      <c r="E43" s="17">
        <v>0</v>
      </c>
      <c r="F43" s="6">
        <v>0</v>
      </c>
      <c r="G43" s="6">
        <v>0</v>
      </c>
      <c r="H43" s="13">
        <v>0</v>
      </c>
      <c r="I43" s="13">
        <v>0</v>
      </c>
      <c r="J43" s="13">
        <v>0</v>
      </c>
      <c r="K43" s="13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15">
        <f t="shared" si="0"/>
        <v>20</v>
      </c>
      <c r="AE43" s="10"/>
    </row>
    <row r="44" spans="1:31" ht="13.8">
      <c r="A44" s="3">
        <v>31</v>
      </c>
      <c r="B44" s="8" t="s">
        <v>16</v>
      </c>
      <c r="C44" s="6">
        <v>20</v>
      </c>
      <c r="D44" s="6">
        <v>0</v>
      </c>
      <c r="E44" s="17">
        <v>0</v>
      </c>
      <c r="F44" s="6">
        <v>0</v>
      </c>
      <c r="G44" s="6">
        <v>0</v>
      </c>
      <c r="H44" s="13">
        <v>0</v>
      </c>
      <c r="I44" s="13">
        <v>0</v>
      </c>
      <c r="J44" s="13">
        <v>0</v>
      </c>
      <c r="K44" s="13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15">
        <f t="shared" si="0"/>
        <v>20</v>
      </c>
      <c r="AE44" s="10"/>
    </row>
    <row r="45" spans="1:31" ht="13.8">
      <c r="A45" s="3">
        <v>32</v>
      </c>
      <c r="B45" s="8" t="s">
        <v>17</v>
      </c>
      <c r="C45" s="6">
        <v>0</v>
      </c>
      <c r="D45" s="6">
        <v>0</v>
      </c>
      <c r="E45" s="17">
        <v>0</v>
      </c>
      <c r="F45" s="6">
        <v>0</v>
      </c>
      <c r="G45" s="6">
        <v>0</v>
      </c>
      <c r="H45" s="13">
        <v>10</v>
      </c>
      <c r="I45" s="13">
        <v>0</v>
      </c>
      <c r="J45" s="13">
        <v>5</v>
      </c>
      <c r="K45" s="13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15">
        <f t="shared" si="0"/>
        <v>15</v>
      </c>
      <c r="AE45" s="10"/>
    </row>
    <row r="46" spans="1:31" ht="13.8">
      <c r="A46" s="3">
        <v>33</v>
      </c>
      <c r="B46" s="8" t="s">
        <v>19</v>
      </c>
      <c r="C46" s="6">
        <v>20</v>
      </c>
      <c r="D46" s="6">
        <v>0</v>
      </c>
      <c r="E46" s="17">
        <v>0</v>
      </c>
      <c r="F46" s="6">
        <v>0</v>
      </c>
      <c r="G46" s="6">
        <v>0</v>
      </c>
      <c r="H46" s="13">
        <v>0</v>
      </c>
      <c r="I46" s="13">
        <v>0</v>
      </c>
      <c r="J46" s="13">
        <v>0</v>
      </c>
      <c r="K46" s="13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15">
        <f t="shared" si="0"/>
        <v>20</v>
      </c>
      <c r="AE46" s="10"/>
    </row>
    <row r="47" spans="1:31" ht="13.8">
      <c r="A47" s="3">
        <v>34</v>
      </c>
      <c r="B47" s="8" t="s">
        <v>20</v>
      </c>
      <c r="C47" s="6">
        <v>20</v>
      </c>
      <c r="D47" s="6">
        <v>10</v>
      </c>
      <c r="E47" s="17">
        <f>10/3607*100</f>
        <v>0.27723870252287219</v>
      </c>
      <c r="F47" s="6">
        <v>0</v>
      </c>
      <c r="G47" s="6">
        <v>0</v>
      </c>
      <c r="H47" s="13">
        <v>0</v>
      </c>
      <c r="I47" s="13">
        <v>0</v>
      </c>
      <c r="J47" s="13">
        <v>0</v>
      </c>
      <c r="K47" s="13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15">
        <f t="shared" si="0"/>
        <v>30.277238702522872</v>
      </c>
      <c r="AE47" s="10"/>
    </row>
    <row r="48" spans="1:31" ht="26.4">
      <c r="A48" s="3">
        <v>35</v>
      </c>
      <c r="B48" s="8" t="s">
        <v>21</v>
      </c>
      <c r="C48" s="6">
        <v>20</v>
      </c>
      <c r="D48" s="6">
        <v>0</v>
      </c>
      <c r="E48" s="17">
        <v>0</v>
      </c>
      <c r="F48" s="6">
        <v>0</v>
      </c>
      <c r="G48" s="6">
        <v>0</v>
      </c>
      <c r="H48" s="13">
        <v>0</v>
      </c>
      <c r="I48" s="13">
        <v>0</v>
      </c>
      <c r="J48" s="13">
        <v>0</v>
      </c>
      <c r="K48" s="13">
        <v>0</v>
      </c>
      <c r="L48" s="6">
        <v>3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15">
        <f t="shared" si="0"/>
        <v>23</v>
      </c>
      <c r="AE48" s="10"/>
    </row>
    <row r="49" spans="1:31" ht="13.8">
      <c r="A49" s="3">
        <v>36</v>
      </c>
      <c r="B49" s="8" t="s">
        <v>22</v>
      </c>
      <c r="C49" s="6">
        <v>20</v>
      </c>
      <c r="D49" s="6">
        <v>0</v>
      </c>
      <c r="E49" s="17">
        <v>0</v>
      </c>
      <c r="F49" s="6">
        <v>0</v>
      </c>
      <c r="G49" s="6">
        <v>0</v>
      </c>
      <c r="H49" s="13">
        <v>0</v>
      </c>
      <c r="I49" s="13">
        <v>0</v>
      </c>
      <c r="J49" s="13">
        <v>0</v>
      </c>
      <c r="K49" s="13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15">
        <f t="shared" si="0"/>
        <v>20</v>
      </c>
      <c r="AE49" s="10"/>
    </row>
    <row r="50" spans="1:31" ht="13.8">
      <c r="A50" s="3">
        <v>37</v>
      </c>
      <c r="B50" s="8" t="s">
        <v>23</v>
      </c>
      <c r="C50" s="6">
        <v>20</v>
      </c>
      <c r="D50" s="6">
        <v>50</v>
      </c>
      <c r="E50" s="17">
        <v>9</v>
      </c>
      <c r="F50" s="6">
        <v>0</v>
      </c>
      <c r="G50" s="6">
        <v>0</v>
      </c>
      <c r="H50" s="13">
        <v>0</v>
      </c>
      <c r="I50" s="13">
        <v>0</v>
      </c>
      <c r="J50" s="13">
        <v>0</v>
      </c>
      <c r="K50" s="13">
        <v>0</v>
      </c>
      <c r="L50" s="6">
        <v>3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15">
        <f t="shared" si="0"/>
        <v>82</v>
      </c>
      <c r="AE50" s="10"/>
    </row>
    <row r="51" spans="1:31" ht="13.8">
      <c r="A51" s="3">
        <v>38</v>
      </c>
      <c r="B51" s="8" t="s">
        <v>24</v>
      </c>
      <c r="C51" s="6">
        <v>20</v>
      </c>
      <c r="D51" s="6">
        <v>10</v>
      </c>
      <c r="E51" s="17">
        <v>3</v>
      </c>
      <c r="F51" s="6">
        <v>0</v>
      </c>
      <c r="G51" s="6">
        <v>0</v>
      </c>
      <c r="H51" s="13">
        <v>10</v>
      </c>
      <c r="I51" s="13">
        <v>5</v>
      </c>
      <c r="J51" s="13">
        <v>5</v>
      </c>
      <c r="K51" s="13">
        <v>10</v>
      </c>
      <c r="L51" s="6">
        <v>9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15">
        <f t="shared" si="0"/>
        <v>72</v>
      </c>
      <c r="AE51" s="10"/>
    </row>
    <row r="52" spans="1:31" ht="13.8">
      <c r="A52" s="3">
        <v>39</v>
      </c>
      <c r="B52" s="8" t="s">
        <v>25</v>
      </c>
      <c r="C52" s="6">
        <v>20</v>
      </c>
      <c r="D52" s="6">
        <v>5</v>
      </c>
      <c r="E52" s="17">
        <f>7/3252*100</f>
        <v>0.21525215252152521</v>
      </c>
      <c r="F52" s="6">
        <v>0</v>
      </c>
      <c r="G52" s="6">
        <v>0</v>
      </c>
      <c r="H52" s="13">
        <v>0</v>
      </c>
      <c r="I52" s="13">
        <v>0</v>
      </c>
      <c r="J52" s="13">
        <v>0</v>
      </c>
      <c r="K52" s="13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15">
        <f t="shared" si="0"/>
        <v>25.215252152521526</v>
      </c>
      <c r="AE52" s="10"/>
    </row>
    <row r="53" spans="1:31" ht="13.8">
      <c r="A53" s="3">
        <v>40</v>
      </c>
      <c r="B53" s="8" t="s">
        <v>26</v>
      </c>
      <c r="C53" s="6">
        <v>20</v>
      </c>
      <c r="D53" s="6">
        <v>55</v>
      </c>
      <c r="E53" s="17">
        <v>9</v>
      </c>
      <c r="F53" s="6">
        <v>0</v>
      </c>
      <c r="G53" s="6">
        <v>0</v>
      </c>
      <c r="H53" s="13">
        <v>0</v>
      </c>
      <c r="I53" s="13">
        <v>0</v>
      </c>
      <c r="J53" s="13">
        <v>0</v>
      </c>
      <c r="K53" s="13">
        <v>0</v>
      </c>
      <c r="L53" s="6">
        <v>3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15">
        <f t="shared" si="0"/>
        <v>87</v>
      </c>
      <c r="AE53" s="10"/>
    </row>
    <row r="54" spans="1:31" ht="26.4">
      <c r="A54" s="3">
        <v>41</v>
      </c>
      <c r="B54" s="8" t="s">
        <v>27</v>
      </c>
      <c r="C54" s="6">
        <v>20</v>
      </c>
      <c r="D54" s="6">
        <v>0</v>
      </c>
      <c r="E54" s="17">
        <v>0</v>
      </c>
      <c r="F54" s="6">
        <v>0</v>
      </c>
      <c r="G54" s="6">
        <v>0</v>
      </c>
      <c r="H54" s="13">
        <v>0</v>
      </c>
      <c r="I54" s="13">
        <v>0</v>
      </c>
      <c r="J54" s="13">
        <v>0</v>
      </c>
      <c r="K54" s="13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15">
        <f t="shared" si="0"/>
        <v>20</v>
      </c>
      <c r="AE54" s="10"/>
    </row>
    <row r="55" spans="1:31" ht="13.8">
      <c r="A55" s="3">
        <v>42</v>
      </c>
      <c r="B55" s="8" t="s">
        <v>28</v>
      </c>
      <c r="C55" s="6">
        <v>20</v>
      </c>
      <c r="D55" s="6">
        <v>5</v>
      </c>
      <c r="E55" s="17">
        <v>3</v>
      </c>
      <c r="F55" s="6">
        <v>0</v>
      </c>
      <c r="G55" s="6">
        <v>0</v>
      </c>
      <c r="H55" s="13">
        <v>0</v>
      </c>
      <c r="I55" s="13">
        <v>0</v>
      </c>
      <c r="J55" s="13">
        <v>0</v>
      </c>
      <c r="K55" s="13">
        <v>0</v>
      </c>
      <c r="L55" s="6">
        <v>54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15">
        <f t="shared" si="0"/>
        <v>82</v>
      </c>
      <c r="AE55" s="10"/>
    </row>
    <row r="56" spans="1:31" ht="13.8">
      <c r="A56" s="3">
        <v>43</v>
      </c>
      <c r="B56" s="8" t="s">
        <v>29</v>
      </c>
      <c r="C56" s="6">
        <v>20</v>
      </c>
      <c r="D56" s="6">
        <v>0</v>
      </c>
      <c r="E56" s="17">
        <v>0</v>
      </c>
      <c r="F56" s="6">
        <v>0</v>
      </c>
      <c r="G56" s="6">
        <v>0</v>
      </c>
      <c r="H56" s="13">
        <v>0</v>
      </c>
      <c r="I56" s="13">
        <v>0</v>
      </c>
      <c r="J56" s="13">
        <v>0</v>
      </c>
      <c r="K56" s="13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15">
        <f t="shared" si="0"/>
        <v>20</v>
      </c>
      <c r="AE56" s="10"/>
    </row>
    <row r="57" spans="1:31" ht="26.4">
      <c r="A57" s="3">
        <v>44</v>
      </c>
      <c r="B57" s="8" t="s">
        <v>100</v>
      </c>
      <c r="C57" s="6">
        <v>20</v>
      </c>
      <c r="D57" s="6">
        <v>5</v>
      </c>
      <c r="E57" s="17">
        <v>3</v>
      </c>
      <c r="F57" s="6">
        <v>0</v>
      </c>
      <c r="G57" s="6">
        <v>0</v>
      </c>
      <c r="H57" s="13">
        <v>0</v>
      </c>
      <c r="I57" s="13">
        <v>0</v>
      </c>
      <c r="J57" s="13">
        <v>0</v>
      </c>
      <c r="K57" s="13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15">
        <f t="shared" si="0"/>
        <v>28</v>
      </c>
      <c r="AE57" s="10"/>
    </row>
    <row r="58" spans="1:31" ht="13.8">
      <c r="A58" s="3">
        <v>45</v>
      </c>
      <c r="B58" s="8" t="s">
        <v>30</v>
      </c>
      <c r="C58" s="6">
        <v>20</v>
      </c>
      <c r="D58" s="6">
        <v>0</v>
      </c>
      <c r="E58" s="17">
        <v>0</v>
      </c>
      <c r="F58" s="6">
        <v>0</v>
      </c>
      <c r="G58" s="6">
        <v>0</v>
      </c>
      <c r="H58" s="13">
        <v>0</v>
      </c>
      <c r="I58" s="13">
        <v>0</v>
      </c>
      <c r="J58" s="13">
        <v>0</v>
      </c>
      <c r="K58" s="13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15">
        <f t="shared" si="0"/>
        <v>20</v>
      </c>
      <c r="AE58" s="10"/>
    </row>
    <row r="59" spans="1:31" ht="13.8">
      <c r="A59" s="3">
        <v>46</v>
      </c>
      <c r="B59" s="8" t="s">
        <v>31</v>
      </c>
      <c r="C59" s="6">
        <v>20</v>
      </c>
      <c r="D59" s="6">
        <v>10</v>
      </c>
      <c r="E59" s="17">
        <v>6</v>
      </c>
      <c r="F59" s="6">
        <v>0</v>
      </c>
      <c r="G59" s="6">
        <v>0</v>
      </c>
      <c r="H59" s="13">
        <v>0</v>
      </c>
      <c r="I59" s="13">
        <v>0</v>
      </c>
      <c r="J59" s="13">
        <v>0</v>
      </c>
      <c r="K59" s="13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15">
        <f t="shared" si="0"/>
        <v>36</v>
      </c>
      <c r="AE59" s="10"/>
    </row>
    <row r="60" spans="1:31" ht="26.4">
      <c r="A60" s="3">
        <v>47</v>
      </c>
      <c r="B60" s="8" t="s">
        <v>32</v>
      </c>
      <c r="C60" s="6">
        <v>20</v>
      </c>
      <c r="D60" s="6">
        <v>0</v>
      </c>
      <c r="E60" s="17">
        <v>0</v>
      </c>
      <c r="F60" s="6">
        <v>0</v>
      </c>
      <c r="G60" s="6">
        <v>0</v>
      </c>
      <c r="H60" s="13">
        <v>0</v>
      </c>
      <c r="I60" s="13">
        <v>0</v>
      </c>
      <c r="J60" s="13">
        <v>0</v>
      </c>
      <c r="K60" s="13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15">
        <f t="shared" si="0"/>
        <v>20</v>
      </c>
      <c r="AE60" s="10"/>
    </row>
    <row r="61" spans="1:31" ht="13.8">
      <c r="A61" s="3">
        <v>48</v>
      </c>
      <c r="B61" s="8" t="s">
        <v>33</v>
      </c>
      <c r="C61" s="6">
        <v>20</v>
      </c>
      <c r="D61" s="6">
        <v>5</v>
      </c>
      <c r="E61" s="17">
        <f>15/4303*100</f>
        <v>0.34859400418312803</v>
      </c>
      <c r="F61" s="6">
        <v>0</v>
      </c>
      <c r="G61" s="6">
        <v>0</v>
      </c>
      <c r="H61" s="13">
        <v>0</v>
      </c>
      <c r="I61" s="13">
        <v>0</v>
      </c>
      <c r="J61" s="13">
        <v>0</v>
      </c>
      <c r="K61" s="13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15">
        <f t="shared" si="0"/>
        <v>25.348594004183127</v>
      </c>
      <c r="AE61" s="10"/>
    </row>
    <row r="62" spans="1:31" ht="13.8">
      <c r="A62" s="3">
        <v>49</v>
      </c>
      <c r="B62" s="8" t="s">
        <v>34</v>
      </c>
      <c r="C62" s="6">
        <v>20</v>
      </c>
      <c r="D62" s="6">
        <v>0</v>
      </c>
      <c r="E62" s="17"/>
      <c r="F62" s="6">
        <v>0</v>
      </c>
      <c r="G62" s="6">
        <v>0</v>
      </c>
      <c r="H62" s="13">
        <v>0</v>
      </c>
      <c r="I62" s="13">
        <v>0</v>
      </c>
      <c r="J62" s="13">
        <v>0</v>
      </c>
      <c r="K62" s="13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15">
        <f t="shared" si="0"/>
        <v>20</v>
      </c>
      <c r="AE62" s="10"/>
    </row>
    <row r="63" spans="1:31" ht="13.8">
      <c r="A63" s="3">
        <v>50</v>
      </c>
      <c r="B63" s="8" t="s">
        <v>36</v>
      </c>
      <c r="C63" s="6">
        <v>20</v>
      </c>
      <c r="D63" s="6">
        <v>5</v>
      </c>
      <c r="E63" s="17">
        <f>11/4025*100</f>
        <v>0.27329192546583847</v>
      </c>
      <c r="F63" s="6">
        <v>0</v>
      </c>
      <c r="G63" s="6">
        <v>0</v>
      </c>
      <c r="H63" s="13">
        <v>0</v>
      </c>
      <c r="I63" s="13">
        <v>0</v>
      </c>
      <c r="J63" s="13">
        <v>0</v>
      </c>
      <c r="K63" s="13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15">
        <f t="shared" si="0"/>
        <v>25.273291925465838</v>
      </c>
      <c r="AE63" s="10"/>
    </row>
    <row r="64" spans="1:31" ht="26.4">
      <c r="A64" s="3">
        <v>51</v>
      </c>
      <c r="B64" s="8" t="s">
        <v>101</v>
      </c>
      <c r="C64" s="6">
        <v>0</v>
      </c>
      <c r="D64" s="6">
        <v>0</v>
      </c>
      <c r="E64" s="17">
        <v>0</v>
      </c>
      <c r="F64" s="6">
        <v>0</v>
      </c>
      <c r="G64" s="6">
        <v>0</v>
      </c>
      <c r="H64" s="13">
        <v>0</v>
      </c>
      <c r="I64" s="13">
        <v>0</v>
      </c>
      <c r="J64" s="13">
        <v>0</v>
      </c>
      <c r="K64" s="13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15">
        <f t="shared" si="0"/>
        <v>0</v>
      </c>
      <c r="AE64" s="10"/>
    </row>
    <row r="65" spans="1:31" ht="13.8">
      <c r="A65" s="3">
        <v>52</v>
      </c>
      <c r="B65" s="8" t="s">
        <v>37</v>
      </c>
      <c r="C65" s="6">
        <v>20</v>
      </c>
      <c r="D65" s="6">
        <v>10</v>
      </c>
      <c r="E65" s="17">
        <f>11/7725*100</f>
        <v>0.14239482200647249</v>
      </c>
      <c r="F65" s="6">
        <v>0</v>
      </c>
      <c r="G65" s="6">
        <v>0</v>
      </c>
      <c r="H65" s="13">
        <v>10</v>
      </c>
      <c r="I65" s="13">
        <v>5</v>
      </c>
      <c r="J65" s="13">
        <v>5</v>
      </c>
      <c r="K65" s="13">
        <v>10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15">
        <f t="shared" si="0"/>
        <v>60.142394822006473</v>
      </c>
      <c r="AE65" s="10"/>
    </row>
    <row r="66" spans="1:31" ht="13.8">
      <c r="A66" s="3">
        <v>53</v>
      </c>
      <c r="B66" s="8" t="s">
        <v>38</v>
      </c>
      <c r="C66" s="6">
        <v>20</v>
      </c>
      <c r="D66" s="6">
        <v>20</v>
      </c>
      <c r="E66" s="17">
        <v>3</v>
      </c>
      <c r="F66" s="6">
        <v>0</v>
      </c>
      <c r="G66" s="6">
        <v>0</v>
      </c>
      <c r="H66" s="13">
        <v>10</v>
      </c>
      <c r="I66" s="13">
        <v>0</v>
      </c>
      <c r="J66" s="13">
        <v>5</v>
      </c>
      <c r="K66" s="13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15">
        <f t="shared" si="0"/>
        <v>58</v>
      </c>
      <c r="AE66" s="10"/>
    </row>
    <row r="67" spans="1:31" ht="26.4">
      <c r="A67" s="3">
        <v>54</v>
      </c>
      <c r="B67" s="8" t="s">
        <v>102</v>
      </c>
      <c r="C67" s="6">
        <v>20</v>
      </c>
      <c r="D67" s="6">
        <v>5</v>
      </c>
      <c r="E67" s="17">
        <f>10/2973*100</f>
        <v>0.33636057854019508</v>
      </c>
      <c r="F67" s="6">
        <v>0</v>
      </c>
      <c r="G67" s="6">
        <v>0</v>
      </c>
      <c r="H67" s="13">
        <v>10</v>
      </c>
      <c r="I67" s="13">
        <v>5</v>
      </c>
      <c r="J67" s="13">
        <v>5</v>
      </c>
      <c r="K67" s="13">
        <v>10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15">
        <f t="shared" si="0"/>
        <v>55.336360578540194</v>
      </c>
      <c r="AE67" s="10"/>
    </row>
    <row r="68" spans="1:31" ht="13.8">
      <c r="A68" s="3">
        <v>55</v>
      </c>
      <c r="B68" s="7" t="s">
        <v>39</v>
      </c>
      <c r="C68" s="6">
        <v>20</v>
      </c>
      <c r="D68" s="6">
        <v>25</v>
      </c>
      <c r="E68" s="17">
        <v>6</v>
      </c>
      <c r="F68" s="6">
        <v>0</v>
      </c>
      <c r="G68" s="6">
        <v>0</v>
      </c>
      <c r="H68" s="13">
        <v>0</v>
      </c>
      <c r="I68" s="13">
        <v>0</v>
      </c>
      <c r="J68" s="13">
        <v>0</v>
      </c>
      <c r="K68" s="13">
        <v>0</v>
      </c>
      <c r="L68" s="6">
        <v>3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15">
        <f t="shared" si="0"/>
        <v>54</v>
      </c>
      <c r="AE68" s="10"/>
    </row>
    <row r="69" spans="1:31" ht="13.8">
      <c r="A69" s="3">
        <v>56</v>
      </c>
      <c r="B69" s="8" t="s">
        <v>95</v>
      </c>
      <c r="C69" s="6">
        <v>20</v>
      </c>
      <c r="D69" s="6">
        <v>0</v>
      </c>
      <c r="E69" s="17">
        <v>0</v>
      </c>
      <c r="F69" s="6">
        <v>0</v>
      </c>
      <c r="G69" s="6">
        <v>0</v>
      </c>
      <c r="H69" s="13">
        <v>0</v>
      </c>
      <c r="I69" s="13">
        <v>0</v>
      </c>
      <c r="J69" s="13">
        <v>0</v>
      </c>
      <c r="K69" s="13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15">
        <f t="shared" si="0"/>
        <v>20</v>
      </c>
      <c r="AE69" s="10"/>
    </row>
    <row r="70" spans="1:31" ht="13.8">
      <c r="A70" s="3">
        <v>57</v>
      </c>
      <c r="B70" s="8" t="s">
        <v>96</v>
      </c>
      <c r="C70" s="6">
        <v>20</v>
      </c>
      <c r="D70" s="6">
        <v>75</v>
      </c>
      <c r="E70" s="17">
        <v>9</v>
      </c>
      <c r="F70" s="6">
        <v>0</v>
      </c>
      <c r="G70" s="6">
        <v>0</v>
      </c>
      <c r="H70" s="13">
        <v>0</v>
      </c>
      <c r="I70" s="13">
        <v>0</v>
      </c>
      <c r="J70" s="13">
        <v>0</v>
      </c>
      <c r="K70" s="13">
        <v>0</v>
      </c>
      <c r="L70" s="6">
        <v>9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15">
        <f t="shared" si="0"/>
        <v>113</v>
      </c>
      <c r="AE70" s="10"/>
    </row>
    <row r="71" spans="1:31" ht="13.8">
      <c r="A71" s="3">
        <v>58</v>
      </c>
      <c r="B71" s="8" t="s">
        <v>97</v>
      </c>
      <c r="C71" s="6">
        <v>20</v>
      </c>
      <c r="D71" s="6">
        <v>0</v>
      </c>
      <c r="E71" s="17">
        <v>0</v>
      </c>
      <c r="F71" s="6">
        <v>0</v>
      </c>
      <c r="G71" s="6">
        <v>0</v>
      </c>
      <c r="H71" s="13">
        <v>0</v>
      </c>
      <c r="I71" s="13">
        <v>0</v>
      </c>
      <c r="J71" s="13">
        <v>0</v>
      </c>
      <c r="K71" s="13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15">
        <f t="shared" si="0"/>
        <v>20</v>
      </c>
      <c r="AE71" s="10"/>
    </row>
    <row r="72" spans="1:31" ht="13.8">
      <c r="A72" s="3">
        <v>59</v>
      </c>
      <c r="B72" s="8" t="s">
        <v>98</v>
      </c>
      <c r="C72" s="6">
        <v>20</v>
      </c>
      <c r="D72" s="6">
        <v>0</v>
      </c>
      <c r="E72" s="17">
        <v>0</v>
      </c>
      <c r="F72" s="6">
        <v>0</v>
      </c>
      <c r="G72" s="6">
        <v>0</v>
      </c>
      <c r="H72" s="13">
        <v>0</v>
      </c>
      <c r="I72" s="13">
        <v>0</v>
      </c>
      <c r="J72" s="13">
        <v>0</v>
      </c>
      <c r="K72" s="13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15">
        <f t="shared" si="0"/>
        <v>20</v>
      </c>
      <c r="AE72" s="10"/>
    </row>
    <row r="73" spans="1:31" ht="39.6">
      <c r="A73" s="3">
        <v>60</v>
      </c>
      <c r="B73" s="8" t="s">
        <v>35</v>
      </c>
      <c r="C73" s="6">
        <v>20</v>
      </c>
      <c r="D73" s="6">
        <v>10</v>
      </c>
      <c r="E73" s="17">
        <f>14/8993*100</f>
        <v>0.1556766373846325</v>
      </c>
      <c r="F73" s="6">
        <v>0</v>
      </c>
      <c r="G73" s="6">
        <v>0</v>
      </c>
      <c r="H73" s="13">
        <v>10</v>
      </c>
      <c r="I73" s="13">
        <v>0</v>
      </c>
      <c r="J73" s="13">
        <v>5</v>
      </c>
      <c r="K73" s="13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15">
        <f t="shared" si="0"/>
        <v>45.15567663738463</v>
      </c>
      <c r="AE73" s="10"/>
    </row>
    <row r="74" spans="1:31" ht="26.4">
      <c r="A74" s="3">
        <v>61</v>
      </c>
      <c r="B74" s="8" t="s">
        <v>99</v>
      </c>
      <c r="C74" s="6">
        <v>0</v>
      </c>
      <c r="D74" s="6">
        <v>0</v>
      </c>
      <c r="E74" s="17">
        <v>0</v>
      </c>
      <c r="F74" s="6">
        <v>0</v>
      </c>
      <c r="G74" s="6">
        <v>0</v>
      </c>
      <c r="H74" s="13">
        <v>0</v>
      </c>
      <c r="I74" s="13">
        <v>0</v>
      </c>
      <c r="J74" s="13">
        <v>0</v>
      </c>
      <c r="K74" s="13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15">
        <f t="shared" si="0"/>
        <v>0</v>
      </c>
      <c r="AE74" s="10"/>
    </row>
    <row r="79" spans="1:31" s="19" customFormat="1" ht="13.8">
      <c r="A79" s="22"/>
      <c r="B79" s="23"/>
      <c r="C79" s="24"/>
      <c r="D79" s="24"/>
      <c r="E79" s="25"/>
      <c r="F79" s="24"/>
      <c r="G79" s="24"/>
      <c r="H79" s="26"/>
      <c r="I79" s="26"/>
      <c r="J79" s="26"/>
      <c r="K79" s="26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7"/>
      <c r="AE79" s="28"/>
    </row>
    <row r="80" spans="1:31" s="19" customFormat="1" ht="13.8">
      <c r="A80" s="22"/>
      <c r="B80" s="23"/>
      <c r="C80" s="24"/>
      <c r="D80" s="24"/>
      <c r="E80" s="25"/>
      <c r="F80" s="24"/>
      <c r="G80" s="24"/>
      <c r="H80" s="26"/>
      <c r="I80" s="26"/>
      <c r="J80" s="26"/>
      <c r="K80" s="26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7"/>
      <c r="AE80" s="28"/>
    </row>
    <row r="81" spans="1:31" s="19" customFormat="1" ht="13.8">
      <c r="A81" s="22"/>
      <c r="B81" s="23"/>
      <c r="C81" s="24"/>
      <c r="D81" s="24"/>
      <c r="E81" s="25"/>
      <c r="F81" s="24"/>
      <c r="G81" s="24"/>
      <c r="H81" s="26"/>
      <c r="I81" s="26"/>
      <c r="J81" s="26"/>
      <c r="K81" s="26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7"/>
      <c r="AE81" s="28"/>
    </row>
    <row r="82" spans="1:31" ht="75.599999999999994" customHeight="1">
      <c r="B82" s="4" t="s">
        <v>111</v>
      </c>
      <c r="C82" s="5"/>
      <c r="D82" s="11"/>
      <c r="E82" s="11"/>
      <c r="F82" s="11"/>
      <c r="G82" s="1"/>
      <c r="H82" s="11"/>
      <c r="I82" s="11"/>
      <c r="J82" s="11"/>
      <c r="K82" s="31" t="s">
        <v>112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31" ht="43.95" customHeight="1">
      <c r="B83" s="4" t="s">
        <v>109</v>
      </c>
      <c r="C83" s="5"/>
      <c r="D83" s="11"/>
      <c r="E83" s="11"/>
      <c r="F83" s="11"/>
      <c r="G83" s="1"/>
      <c r="H83" s="11"/>
      <c r="I83" s="11"/>
      <c r="J83" s="11"/>
      <c r="K83" s="30" t="s">
        <v>110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</sheetData>
  <sortState xmlns:xlrd2="http://schemas.microsoft.com/office/spreadsheetml/2017/richdata2" ref="B13:B73">
    <sortCondition ref="B13"/>
  </sortState>
  <mergeCells count="43">
    <mergeCell ref="AD8:AD13"/>
    <mergeCell ref="AE8:AE13"/>
    <mergeCell ref="W12:W13"/>
    <mergeCell ref="AC11:AC13"/>
    <mergeCell ref="X12:X13"/>
    <mergeCell ref="Z12:Z13"/>
    <mergeCell ref="Z9:Z11"/>
    <mergeCell ref="M8:AA8"/>
    <mergeCell ref="AB8:AC8"/>
    <mergeCell ref="Y12:Y13"/>
    <mergeCell ref="P9:Y10"/>
    <mergeCell ref="P12:V13"/>
    <mergeCell ref="M12:O13"/>
    <mergeCell ref="AB11:AB13"/>
    <mergeCell ref="AA11:AA13"/>
    <mergeCell ref="B8:B13"/>
    <mergeCell ref="L9:L10"/>
    <mergeCell ref="M9:O10"/>
    <mergeCell ref="K11:K13"/>
    <mergeCell ref="L11:L13"/>
    <mergeCell ref="E11:E13"/>
    <mergeCell ref="F11:F13"/>
    <mergeCell ref="G11:G13"/>
    <mergeCell ref="K9:K10"/>
    <mergeCell ref="J9:J10"/>
    <mergeCell ref="I9:I10"/>
    <mergeCell ref="H9:H10"/>
    <mergeCell ref="A1:AE7"/>
    <mergeCell ref="J11:J13"/>
    <mergeCell ref="G9:G10"/>
    <mergeCell ref="F9:F10"/>
    <mergeCell ref="A8:A13"/>
    <mergeCell ref="C11:C13"/>
    <mergeCell ref="D11:D13"/>
    <mergeCell ref="E9:E10"/>
    <mergeCell ref="D9:D10"/>
    <mergeCell ref="C9:C10"/>
    <mergeCell ref="H11:H13"/>
    <mergeCell ref="I11:I13"/>
    <mergeCell ref="AA9:AA10"/>
    <mergeCell ref="AB9:AB10"/>
    <mergeCell ref="AC9:AC10"/>
    <mergeCell ref="C8:L8"/>
  </mergeCells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Мы развиваем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usKKSO1</dc:creator>
  <cp:lastModifiedBy>Директор</cp:lastModifiedBy>
  <cp:lastPrinted>2023-04-03T08:16:34Z</cp:lastPrinted>
  <dcterms:created xsi:type="dcterms:W3CDTF">2022-01-21T07:06:45Z</dcterms:created>
  <dcterms:modified xsi:type="dcterms:W3CDTF">2023-04-04T08:32:49Z</dcterms:modified>
</cp:coreProperties>
</file>