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lesja.mihova\Downloads\Telegram Desktop\"/>
    </mc:Choice>
  </mc:AlternateContent>
  <xr:revisionPtr revIDLastSave="0" documentId="13_ncr:1_{3C76C416-04F5-4C30-B81F-F4F2C1B9E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ТОГОВЫЙ МЫСОЗДАЕМ 2023" sheetId="1" r:id="rId1"/>
  </sheets>
  <externalReferences>
    <externalReference r:id="rId2"/>
  </externalReferences>
  <definedNames>
    <definedName name="_xlnm._FilterDatabase" localSheetId="0" hidden="1">'ИТОГОВЫЙ МЫСОЗДАЕМ 2023'!$AJ$1:$AJ$1418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51" i="1"/>
  <c r="F9" i="1"/>
  <c r="F20" i="1"/>
  <c r="F45" i="1"/>
  <c r="F27" i="1"/>
  <c r="F32" i="1"/>
  <c r="F16" i="1"/>
  <c r="F25" i="1"/>
  <c r="F57" i="1"/>
  <c r="F15" i="1"/>
  <c r="F13" i="1"/>
  <c r="F8" i="1"/>
  <c r="F14" i="1"/>
  <c r="F46" i="1"/>
  <c r="F18" i="1"/>
  <c r="F44" i="1"/>
  <c r="I20" i="1"/>
  <c r="AJ20" i="1" s="1"/>
  <c r="I14" i="1"/>
  <c r="I8" i="1"/>
  <c r="AJ68" i="1"/>
  <c r="AJ66" i="1"/>
  <c r="AJ22" i="1"/>
  <c r="AJ21" i="1"/>
  <c r="B23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AJ67" i="1" l="1"/>
  <c r="AJ65" i="1"/>
  <c r="AJ59" i="1"/>
  <c r="AJ60" i="1"/>
  <c r="AJ64" i="1"/>
  <c r="AJ62" i="1"/>
  <c r="AJ63" i="1"/>
  <c r="AJ61" i="1"/>
  <c r="AJ56" i="1"/>
  <c r="AJ57" i="1"/>
  <c r="AJ58" i="1"/>
  <c r="AJ55" i="1"/>
  <c r="AJ54" i="1"/>
  <c r="AJ47" i="1"/>
  <c r="AJ53" i="1"/>
  <c r="AJ50" i="1"/>
  <c r="AJ49" i="1"/>
  <c r="AJ39" i="1"/>
  <c r="AJ52" i="1"/>
  <c r="AJ46" i="1"/>
  <c r="AJ51" i="1"/>
  <c r="AJ44" i="1"/>
  <c r="AJ36" i="1"/>
  <c r="AJ48" i="1"/>
  <c r="AJ45" i="1"/>
  <c r="AJ34" i="1"/>
  <c r="AJ43" i="1"/>
  <c r="AJ41" i="1"/>
  <c r="AJ37" i="1"/>
  <c r="AJ7" i="1"/>
  <c r="AJ32" i="1"/>
  <c r="AJ30" i="1"/>
  <c r="AJ42" i="1"/>
  <c r="AJ35" i="1"/>
  <c r="AJ29" i="1"/>
  <c r="AJ38" i="1"/>
  <c r="AJ33" i="1"/>
  <c r="AJ31" i="1"/>
  <c r="AJ40" i="1"/>
  <c r="AJ26" i="1"/>
  <c r="AJ28" i="1"/>
  <c r="AJ25" i="1"/>
  <c r="AJ8" i="1"/>
  <c r="AJ12" i="1"/>
  <c r="AJ27" i="1"/>
  <c r="AJ15" i="1"/>
  <c r="AJ14" i="1"/>
  <c r="AJ11" i="1"/>
  <c r="AJ10" i="1"/>
  <c r="AJ9" i="1"/>
  <c r="AJ13" i="1"/>
  <c r="AJ16" i="1"/>
  <c r="AJ17" i="1"/>
  <c r="AJ18" i="1"/>
  <c r="AJ19" i="1"/>
  <c r="AJ23" i="1"/>
</calcChain>
</file>

<file path=xl/sharedStrings.xml><?xml version="1.0" encoding="utf-8"?>
<sst xmlns="http://schemas.openxmlformats.org/spreadsheetml/2006/main" count="110" uniqueCount="108">
  <si>
    <t>№</t>
  </si>
  <si>
    <t>МУНИЦИПАЛЬНЫЙ РАЙОН, МУНИЦИПАЛЬНЫЙ ОКРУГ И ГОРОДСКОЙ ОКРУГ КРАСНОЯРСКОГО КРАЯ</t>
  </si>
  <si>
    <t>Результаты работы в муниципальном районе / муниципальном округе/ городском округе</t>
  </si>
  <si>
    <t>Результаты участия муниципального района/муниципального округа/городского округа в окружных, всероссийских и международных мероприятиях по творческим направлениям</t>
  </si>
  <si>
    <t>СУММА БАЛЛОВ</t>
  </si>
  <si>
    <t xml:space="preserve">Наличие годового плана работы, направленного в краевое учреждение </t>
  </si>
  <si>
    <t>Наличие клуба КВН в МО</t>
  </si>
  <si>
    <t>Наличие муниципальной лиги КВН</t>
  </si>
  <si>
    <t xml:space="preserve">Мероприятия по информационным справкам, подаваемым через ЭСО </t>
  </si>
  <si>
    <t>Участие молодых граждан в мероприятиях, подаваемых через ЭСО</t>
  </si>
  <si>
    <t>Школа КВН (информация подается через ЭСО)</t>
  </si>
  <si>
    <t>Игра КВН (информация подается через ЭСО)</t>
  </si>
  <si>
    <t>Муниципальное ключевое мероприятие                  "Арт -квадрат"
(оценифается факт проведения по итогам года)</t>
  </si>
  <si>
    <t>Ведение муниципальной новостной ленты в социальных сетях</t>
  </si>
  <si>
    <t xml:space="preserve">Участие в краевых сетевых акциях        </t>
  </si>
  <si>
    <t>Участие в региональных мероприятиях  по творческим направлениям (информация подается через ЭСО)</t>
  </si>
  <si>
    <t>Участие в ключевом региональном мероприятии фестиваль "Арт-парад" (информация подается через ЭСО)</t>
  </si>
  <si>
    <t>20 баллов</t>
  </si>
  <si>
    <t>5 баллов за каждое мероприятие</t>
  </si>
  <si>
    <t>3 балла за каждый 1% вовлеченных от общего количества молодежи в МО</t>
  </si>
  <si>
    <t>30 баллов Организация игры КВН</t>
  </si>
  <si>
    <t xml:space="preserve"> "В объективе"</t>
  </si>
  <si>
    <t>"День поэзии""</t>
  </si>
  <si>
    <t>"Танцуем вместе"</t>
  </si>
  <si>
    <t>"День молодежи"</t>
  </si>
  <si>
    <t>Балахтинский район</t>
  </si>
  <si>
    <t>Богучанский район</t>
  </si>
  <si>
    <t>Ачинский район</t>
  </si>
  <si>
    <t>Шушенский район</t>
  </si>
  <si>
    <t>Ирбейский район</t>
  </si>
  <si>
    <t>Краснотуранский район</t>
  </si>
  <si>
    <t>Саянский район</t>
  </si>
  <si>
    <t>ЗАТО г. Железногорск</t>
  </si>
  <si>
    <t>Большеулуйский район</t>
  </si>
  <si>
    <t>Березовский район</t>
  </si>
  <si>
    <t>Манский район</t>
  </si>
  <si>
    <t>Уярский район</t>
  </si>
  <si>
    <t>Назаровский район</t>
  </si>
  <si>
    <t>Иланский район</t>
  </si>
  <si>
    <t>Новоселовский район</t>
  </si>
  <si>
    <t>Абанский район</t>
  </si>
  <si>
    <t>Курагинский район</t>
  </si>
  <si>
    <t>Мотыгинский район</t>
  </si>
  <si>
    <t>Ермаковский район</t>
  </si>
  <si>
    <t>Минусинский район</t>
  </si>
  <si>
    <t>Туруханский район</t>
  </si>
  <si>
    <t>Козульский район</t>
  </si>
  <si>
    <t>Бирилюсский район</t>
  </si>
  <si>
    <t>Канский район</t>
  </si>
  <si>
    <t>Енисейский район</t>
  </si>
  <si>
    <t>Казачинский район</t>
  </si>
  <si>
    <t>Сухобузимский район</t>
  </si>
  <si>
    <t>Идринский район</t>
  </si>
  <si>
    <t>Дзержинский район</t>
  </si>
  <si>
    <t>Северо-Енисейский район</t>
  </si>
  <si>
    <t>Емельяновский район</t>
  </si>
  <si>
    <t>Большемуртинский район</t>
  </si>
  <si>
    <t>Ужурский район</t>
  </si>
  <si>
    <t>Каратузский район</t>
  </si>
  <si>
    <t>Боготольский район</t>
  </si>
  <si>
    <t>п. Кедровый</t>
  </si>
  <si>
    <t>Рыбинский район</t>
  </si>
  <si>
    <t>Кежемский район</t>
  </si>
  <si>
    <t>Нижнеингашский район</t>
  </si>
  <si>
    <t>Тасеевский район</t>
  </si>
  <si>
    <t>Партизанский район</t>
  </si>
  <si>
    <t>В случае одинакового количества баллов, более высокое место занимает рейтингуемый объект (муниципальное образование), имеющее больше более высоких мест в каждом оцениваемом разделе</t>
  </si>
  <si>
    <t>Участие в Молодежных Дельфийских играх</t>
  </si>
  <si>
    <t>5 баллов участие (вне зависимости от количества участников от МО)
1 место + 20 баллов;
2 место + 15 баллов;
3 место + 10 баллов.</t>
  </si>
  <si>
    <t>Участие в форуме "Таврида" и фестивале "Таврида.АРТ"</t>
  </si>
  <si>
    <t>Участие в Открытой школьной лиге КВН Красноярского края "Сибирь молодая" (информация подается через ЭСО)</t>
  </si>
  <si>
    <t>Участие в ОЛ МС КВН "КВН на Енисее" (информация подается через ЭСО)</t>
  </si>
  <si>
    <t>1 участник от МО 
+ 3 балла</t>
  </si>
  <si>
    <t>"День голоса"</t>
  </si>
  <si>
    <t>"Я - талант"</t>
  </si>
  <si>
    <t>День влюбленных в КВН</t>
  </si>
  <si>
    <t>"Мисс КВН"</t>
  </si>
  <si>
    <t>"Первоапрельская разминка"</t>
  </si>
  <si>
    <t>"Наши герои"</t>
  </si>
  <si>
    <t>"Чемпионат по футболу"</t>
  </si>
  <si>
    <t>"Большой пикник</t>
  </si>
  <si>
    <t>"КВН-Плиз"</t>
  </si>
  <si>
    <t>"День рождения КВН"</t>
  </si>
  <si>
    <t>"Финальное награждение "Елкинг"</t>
  </si>
  <si>
    <t xml:space="preserve">Баллы предумиотрены только за призовые места                                                                                                                                                     1 место + 3 баллов,                                                                                                                                                                                                 2 место + 2 балла,                                                                                                                                                                                             3 место + 1 балл     </t>
  </si>
  <si>
    <t>Участие в окружных, всероссийских, международных мероприятиях (информация подается через ЭСО)</t>
  </si>
  <si>
    <t>Баллы предусмотрены только за призовые места:
 1 место + 5 баллов;
2 место + 3 баллов;
3 место + 2 балла</t>
  </si>
  <si>
    <t>Участие в обязательном семинаре на ТИМ "Бирюса"</t>
  </si>
  <si>
    <t>50 баллов</t>
  </si>
  <si>
    <t xml:space="preserve">         Городские округа</t>
  </si>
  <si>
    <t>Шарыпово</t>
  </si>
  <si>
    <r>
      <t xml:space="preserve">        </t>
    </r>
    <r>
      <rPr>
        <b/>
        <sz val="11"/>
        <color theme="1"/>
        <rFont val="Calibri"/>
        <family val="2"/>
        <charset val="204"/>
        <scheme val="minor"/>
      </rPr>
      <t>Муниципальные районы/ Муниципальные округа</t>
    </r>
  </si>
  <si>
    <t>Таймырский Долгано-Ненецкий район</t>
  </si>
  <si>
    <t>Пировский округ</t>
  </si>
  <si>
    <t>Эвенкийский район</t>
  </si>
  <si>
    <t>Шарыповский район</t>
  </si>
  <si>
    <t>Тюхтетский район</t>
  </si>
  <si>
    <t>Участие в тематических сменах (ТИМ «Юниор», ТИМ «Бирюса»)</t>
  </si>
  <si>
    <t xml:space="preserve">
20 баллов</t>
  </si>
  <si>
    <t xml:space="preserve">
40 баллов</t>
  </si>
  <si>
    <t xml:space="preserve">30 баллов организация Школы КВН в своем муниципалтете. </t>
  </si>
  <si>
    <t>20 баллов участие (вне зависимости от количества участников от МО)
1 место + 40 баллов;
2 место + 30 баллов;
3 место + 20 баллов</t>
  </si>
  <si>
    <t>1 участник от МО 
+ 15 баллов.</t>
  </si>
  <si>
    <t xml:space="preserve">1/4 - 20 баллов
1/2 - 40 баллов
Финал - 60 баллов
</t>
  </si>
  <si>
    <t xml:space="preserve">40 баллов за каждую </t>
  </si>
  <si>
    <t>20 баллов за каждую ("День влюбленных в КВН" - 10 баллов)</t>
  </si>
  <si>
    <r>
      <t xml:space="preserve">ФЛАГМАНСКАЯ ПРОГРАММА "МЫ СОЗДАЕМ"
РЕЙТИНГ МУНИЦИПАЛЬНЫХ РАЙОНОВ, МУНИЦИПАЛЬНЫХ ОКРУГОВ И ГОРОДСКИХ ОКРУГОВ КРАСНОЯРСКОГО КРАЯ 
</t>
    </r>
    <r>
      <rPr>
        <b/>
        <sz val="12"/>
        <color indexed="60"/>
        <rFont val="Arial Narrow"/>
      </rPr>
      <t xml:space="preserve">УЧРЕЖДЕНИЕ - ОПЕРАТОР: КГАУ "Краевой Дворей молодежи"
</t>
    </r>
    <r>
      <rPr>
        <b/>
        <sz val="12"/>
        <color indexed="30"/>
        <rFont val="Arial Narrow"/>
      </rPr>
      <t>ДИРЕКТОР УЧРЕЖДЕНИЯ - ОПЕРАТОРА: ГАНЦЕЛЕВИЧ АНДРЕЙ МАРКОВИЧ, Тел.: 8 (391) 2607878; E-mail: kraskdm@mail.ru
ОТВЕТСТВЕННЫЙ СОТРУДНИК: ПРИГОДА АРИНА АРИФОВНА, тел: 8 (995) 390 93 38; E-mail: artparadkrsk@mail.ru</t>
    </r>
  </si>
  <si>
    <t>Менее 6 публикаций в месяц - 1 балл; более 6 публикаций в месяц - 10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</si>
</sst>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scheme val="minor"/>
    </font>
    <font>
      <b/>
      <sz val="14"/>
      <color rgb="FFC00000"/>
      <name val="Arial Narrow"/>
    </font>
    <font>
      <b/>
      <sz val="10"/>
      <color theme="1"/>
      <name val="Arial Narrow"/>
    </font>
    <font>
      <sz val="10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sz val="10"/>
      <name val="Calibri"/>
    </font>
    <font>
      <sz val="11"/>
      <color indexed="2"/>
      <name val="Calibri"/>
      <scheme val="minor"/>
    </font>
    <font>
      <sz val="10"/>
      <color indexed="2"/>
      <name val="Arial Narrow"/>
    </font>
    <font>
      <sz val="12"/>
      <color theme="1"/>
      <name val="Arial Narrow"/>
    </font>
    <font>
      <sz val="10"/>
      <color theme="1"/>
      <name val="Arial Narrow"/>
    </font>
    <font>
      <sz val="12"/>
      <name val="Arial Narrow"/>
    </font>
    <font>
      <sz val="10"/>
      <name val="Arial Narrow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color indexed="60"/>
      <name val="Arial Narrow"/>
    </font>
    <font>
      <b/>
      <sz val="12"/>
      <color indexed="30"/>
      <name val="Arial Narrow"/>
    </font>
    <font>
      <sz val="11"/>
      <color rgb="FFFF0000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indexed="2"/>
      <name val="Calibri"/>
      <family val="2"/>
      <charset val="204"/>
      <scheme val="minor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/>
    <xf numFmtId="0" fontId="0" fillId="2" borderId="9" xfId="0" applyFill="1" applyBorder="1"/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164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2" borderId="8" xfId="0" applyFont="1" applyFill="1" applyBorder="1"/>
    <xf numFmtId="0" fontId="7" fillId="2" borderId="0" xfId="0" applyFont="1" applyFill="1"/>
    <xf numFmtId="0" fontId="7" fillId="2" borderId="9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0" fillId="2" borderId="11" xfId="0" applyFill="1" applyBorder="1" applyAlignment="1" applyProtection="1">
      <alignment horizontal="center"/>
      <protection locked="0"/>
    </xf>
    <xf numFmtId="0" fontId="9" fillId="0" borderId="11" xfId="0" applyFont="1" applyBorder="1" applyAlignment="1">
      <alignment horizontal="left" wrapText="1" indent="1"/>
    </xf>
    <xf numFmtId="0" fontId="10" fillId="0" borderId="11" xfId="0" applyFont="1" applyBorder="1" applyAlignment="1">
      <alignment horizontal="center" vertical="center" wrapText="1"/>
    </xf>
    <xf numFmtId="3" fontId="10" fillId="0" borderId="11" xfId="0" applyNumberFormat="1" applyFont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>
      <alignment horizontal="center" vertical="center" wrapText="1"/>
    </xf>
    <xf numFmtId="1" fontId="10" fillId="2" borderId="11" xfId="0" applyNumberFormat="1" applyFont="1" applyFill="1" applyBorder="1" applyAlignment="1" applyProtection="1">
      <alignment horizontal="center" vertical="center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1" fillId="2" borderId="11" xfId="0" applyFont="1" applyFill="1" applyBorder="1" applyAlignment="1">
      <alignment horizontal="left" wrapText="1" inden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>
      <alignment horizontal="left" wrapText="1" indent="1"/>
    </xf>
    <xf numFmtId="0" fontId="11" fillId="0" borderId="11" xfId="0" applyFont="1" applyBorder="1" applyAlignment="1">
      <alignment horizontal="left" wrapText="1" indent="1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3" fontId="10" fillId="2" borderId="1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11" fillId="0" borderId="11" xfId="0" applyFont="1" applyBorder="1" applyAlignment="1">
      <alignment horizontal="center" wrapText="1"/>
    </xf>
    <xf numFmtId="3" fontId="0" fillId="0" borderId="11" xfId="0" applyNumberFormat="1" applyBorder="1" applyAlignment="1" applyProtection="1">
      <alignment horizontal="center" vertical="center"/>
      <protection locked="0"/>
    </xf>
    <xf numFmtId="3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3" fontId="10" fillId="0" borderId="11" xfId="0" applyNumberFormat="1" applyFont="1" applyBorder="1" applyAlignment="1">
      <alignment horizontal="center"/>
    </xf>
    <xf numFmtId="0" fontId="17" fillId="0" borderId="0" xfId="0" applyFont="1"/>
    <xf numFmtId="0" fontId="0" fillId="0" borderId="8" xfId="0" applyBorder="1"/>
    <xf numFmtId="0" fontId="0" fillId="0" borderId="9" xfId="0" applyBorder="1"/>
    <xf numFmtId="164" fontId="20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20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20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20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22" fillId="0" borderId="11" xfId="0" applyFont="1" applyBorder="1" applyAlignment="1">
      <alignment horizontal="left" wrapText="1" indent="1"/>
    </xf>
    <xf numFmtId="0" fontId="24" fillId="0" borderId="11" xfId="0" applyFont="1" applyBorder="1" applyAlignment="1">
      <alignment wrapText="1"/>
    </xf>
    <xf numFmtId="0" fontId="24" fillId="4" borderId="11" xfId="0" applyFont="1" applyFill="1" applyBorder="1" applyAlignment="1">
      <alignment wrapText="1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wrapText="1"/>
    </xf>
    <xf numFmtId="164" fontId="20" fillId="3" borderId="10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24" fillId="0" borderId="11" xfId="0" applyFont="1" applyBorder="1"/>
    <xf numFmtId="1" fontId="10" fillId="5" borderId="11" xfId="0" applyNumberFormat="1" applyFont="1" applyFill="1" applyBorder="1" applyAlignment="1" applyProtection="1">
      <alignment horizontal="center" vertical="center"/>
      <protection locked="0"/>
    </xf>
    <xf numFmtId="1" fontId="10" fillId="6" borderId="11" xfId="0" applyNumberFormat="1" applyFont="1" applyFill="1" applyBorder="1" applyAlignment="1" applyProtection="1">
      <alignment horizontal="center" vertical="center"/>
      <protection locked="0"/>
    </xf>
    <xf numFmtId="1" fontId="0" fillId="6" borderId="11" xfId="0" applyNumberFormat="1" applyFill="1" applyBorder="1" applyAlignment="1" applyProtection="1">
      <alignment horizontal="center" vertical="center"/>
      <protection locked="0"/>
    </xf>
    <xf numFmtId="1" fontId="0" fillId="5" borderId="11" xfId="0" applyNumberFormat="1" applyFill="1" applyBorder="1" applyAlignment="1" applyProtection="1">
      <alignment horizontal="center" vertical="center"/>
      <protection locked="0"/>
    </xf>
    <xf numFmtId="164" fontId="20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20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2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textRotation="90"/>
      <protection locked="0"/>
    </xf>
    <xf numFmtId="0" fontId="4" fillId="3" borderId="10" xfId="0" applyFont="1" applyFill="1" applyBorder="1" applyAlignment="1" applyProtection="1">
      <alignment horizontal="center" vertical="center" textRotation="90"/>
      <protection locked="0"/>
    </xf>
    <xf numFmtId="0" fontId="4" fillId="3" borderId="12" xfId="0" applyFont="1" applyFill="1" applyBorder="1" applyAlignment="1" applyProtection="1">
      <alignment horizontal="center" vertical="center" textRotation="90"/>
      <protection locked="0"/>
    </xf>
    <xf numFmtId="0" fontId="5" fillId="3" borderId="6" xfId="0" applyFont="1" applyFill="1" applyBorder="1" applyAlignment="1" applyProtection="1">
      <alignment horizontal="center" vertical="center" textRotation="90" wrapText="1"/>
      <protection locked="0"/>
    </xf>
    <xf numFmtId="0" fontId="5" fillId="3" borderId="10" xfId="0" applyFont="1" applyFill="1" applyBorder="1" applyAlignment="1" applyProtection="1">
      <alignment horizontal="center" vertical="center" textRotation="90" wrapText="1"/>
      <protection locked="0"/>
    </xf>
    <xf numFmtId="0" fontId="5" fillId="3" borderId="12" xfId="0" applyFont="1" applyFill="1" applyBorder="1" applyAlignment="1" applyProtection="1">
      <alignment horizontal="center" vertical="center" textRotation="90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2" borderId="1" xfId="0" applyNumberFormat="1" applyFont="1" applyFill="1" applyBorder="1" applyAlignment="1" applyProtection="1">
      <alignment horizontal="left" vertical="center"/>
      <protection locked="0"/>
    </xf>
    <xf numFmtId="1" fontId="8" fillId="2" borderId="2" xfId="0" applyNumberFormat="1" applyFont="1" applyFill="1" applyBorder="1" applyAlignment="1" applyProtection="1">
      <alignment horizontal="left" vertical="center"/>
      <protection locked="0"/>
    </xf>
    <xf numFmtId="1" fontId="8" fillId="2" borderId="14" xfId="0" applyNumberFormat="1" applyFont="1" applyFill="1" applyBorder="1" applyAlignment="1" applyProtection="1">
      <alignment horizontal="left" vertical="center"/>
      <protection locked="0"/>
    </xf>
    <xf numFmtId="1" fontId="8" fillId="2" borderId="7" xfId="0" applyNumberFormat="1" applyFont="1" applyFill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1" fontId="20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40;&#1043;&#1056;&#1059;&#1047;&#1050;&#1048;\Reyting-FP-My-dostigaem-3-kva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</sheetNames>
    <sheetDataSet>
      <sheetData sheetId="0" refreshError="1">
        <row r="11">
          <cell r="B11" t="str">
            <v>Минусинск</v>
          </cell>
        </row>
        <row r="12">
          <cell r="B12" t="str">
            <v>Дивногорск</v>
          </cell>
        </row>
        <row r="13">
          <cell r="B13" t="str">
            <v>Лесосибирск</v>
          </cell>
        </row>
        <row r="14">
          <cell r="B14" t="str">
            <v>Сосновоборск</v>
          </cell>
        </row>
        <row r="15">
          <cell r="B15" t="str">
            <v>ЗАТО г. Зеленогорск</v>
          </cell>
        </row>
        <row r="16">
          <cell r="B16" t="str">
            <v>Назарово</v>
          </cell>
        </row>
        <row r="17">
          <cell r="B17" t="str">
            <v>Канск</v>
          </cell>
        </row>
        <row r="18">
          <cell r="B18" t="str">
            <v>Боготол</v>
          </cell>
        </row>
        <row r="19">
          <cell r="B19" t="str">
            <v>Красноярск</v>
          </cell>
        </row>
        <row r="20">
          <cell r="B20" t="str">
            <v>Бородино</v>
          </cell>
        </row>
        <row r="21">
          <cell r="B21" t="str">
            <v>Енисейск</v>
          </cell>
        </row>
        <row r="22">
          <cell r="B22" t="str">
            <v>Норильск</v>
          </cell>
        </row>
        <row r="23">
          <cell r="B23" t="str">
            <v>Ачинск</v>
          </cell>
        </row>
        <row r="24">
          <cell r="B24" t="str">
            <v>ЗАТО п. Солнечный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418"/>
  <sheetViews>
    <sheetView tabSelected="1" topLeftCell="A4" zoomScale="80" zoomScaleNormal="80" workbookViewId="0">
      <pane xSplit="1" topLeftCell="B1" activePane="topRight" state="frozen"/>
      <selection activeCell="A4" sqref="A4"/>
      <selection pane="topRight" activeCell="B21" sqref="B21"/>
    </sheetView>
  </sheetViews>
  <sheetFormatPr defaultColWidth="8.85546875" defaultRowHeight="15" x14ac:dyDescent="0.25"/>
  <cols>
    <col min="1" max="1" width="3.7109375" customWidth="1"/>
    <col min="2" max="2" width="32.28515625" customWidth="1"/>
    <col min="3" max="3" width="20.85546875" customWidth="1"/>
    <col min="4" max="5" width="18" customWidth="1"/>
    <col min="6" max="6" width="16.7109375" style="1" customWidth="1"/>
    <col min="7" max="7" width="15.42578125" style="1" customWidth="1"/>
    <col min="8" max="18" width="15.42578125" customWidth="1"/>
    <col min="19" max="19" width="4.42578125" customWidth="1"/>
    <col min="20" max="21" width="3.85546875" customWidth="1"/>
    <col min="22" max="22" width="4.140625" customWidth="1"/>
    <col min="23" max="23" width="3.85546875" customWidth="1"/>
    <col min="24" max="24" width="4.140625" customWidth="1"/>
    <col min="25" max="25" width="4.42578125" customWidth="1"/>
    <col min="26" max="26" width="4.140625" customWidth="1"/>
    <col min="27" max="27" width="4.28515625" customWidth="1"/>
    <col min="28" max="28" width="2.85546875" customWidth="1"/>
    <col min="29" max="29" width="3.28515625" customWidth="1"/>
    <col min="30" max="30" width="3.42578125" customWidth="1"/>
    <col min="31" max="32" width="3.28515625" customWidth="1"/>
    <col min="33" max="33" width="5.140625" customWidth="1"/>
    <col min="34" max="34" width="17.42578125" customWidth="1"/>
    <col min="35" max="35" width="31.42578125" customWidth="1"/>
    <col min="36" max="37" width="5.7109375" customWidth="1"/>
  </cols>
  <sheetData>
    <row r="1" spans="1:88" ht="99.95" customHeight="1" x14ac:dyDescent="0.25">
      <c r="A1" s="90" t="s">
        <v>106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2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4"/>
    </row>
    <row r="2" spans="1:88" ht="97.35" customHeight="1" x14ac:dyDescent="0.25">
      <c r="A2" s="92" t="s">
        <v>0</v>
      </c>
      <c r="B2" s="95" t="s">
        <v>1</v>
      </c>
      <c r="C2" s="98" t="s">
        <v>2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5" t="s">
        <v>3</v>
      </c>
      <c r="AJ2" s="100" t="s">
        <v>4</v>
      </c>
      <c r="AK2" s="103"/>
      <c r="AL2" s="6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7"/>
    </row>
    <row r="3" spans="1:88" ht="186" customHeight="1" x14ac:dyDescent="0.25">
      <c r="A3" s="93"/>
      <c r="B3" s="96"/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8" t="s">
        <v>10</v>
      </c>
      <c r="I3" s="8" t="s">
        <v>11</v>
      </c>
      <c r="J3" s="8" t="s">
        <v>12</v>
      </c>
      <c r="K3" s="52" t="s">
        <v>13</v>
      </c>
      <c r="L3" s="9" t="s">
        <v>16</v>
      </c>
      <c r="M3" s="8" t="s">
        <v>67</v>
      </c>
      <c r="N3" s="58" t="s">
        <v>69</v>
      </c>
      <c r="O3" s="58" t="s">
        <v>70</v>
      </c>
      <c r="P3" s="58" t="s">
        <v>87</v>
      </c>
      <c r="Q3" s="58" t="s">
        <v>71</v>
      </c>
      <c r="R3" s="58" t="s">
        <v>97</v>
      </c>
      <c r="S3" s="79" t="s">
        <v>14</v>
      </c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  <c r="AH3" s="52" t="s">
        <v>15</v>
      </c>
      <c r="AI3" s="52" t="s">
        <v>85</v>
      </c>
      <c r="AJ3" s="101"/>
      <c r="AK3" s="104"/>
      <c r="AL3" s="6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7"/>
    </row>
    <row r="4" spans="1:88" ht="122.25" customHeight="1" x14ac:dyDescent="0.25">
      <c r="A4" s="93"/>
      <c r="B4" s="96"/>
      <c r="C4" s="106" t="s">
        <v>17</v>
      </c>
      <c r="D4" s="10" t="s">
        <v>98</v>
      </c>
      <c r="E4" s="10" t="s">
        <v>99</v>
      </c>
      <c r="F4" s="108" t="s">
        <v>18</v>
      </c>
      <c r="G4" s="80" t="s">
        <v>19</v>
      </c>
      <c r="H4" s="80" t="s">
        <v>100</v>
      </c>
      <c r="I4" s="11" t="s">
        <v>20</v>
      </c>
      <c r="J4" s="80" t="s">
        <v>88</v>
      </c>
      <c r="K4" s="11" t="s">
        <v>107</v>
      </c>
      <c r="L4" s="84" t="s">
        <v>101</v>
      </c>
      <c r="M4" s="82" t="s">
        <v>68</v>
      </c>
      <c r="N4" s="57" t="s">
        <v>102</v>
      </c>
      <c r="O4" s="82" t="s">
        <v>103</v>
      </c>
      <c r="P4" s="57" t="s">
        <v>17</v>
      </c>
      <c r="Q4" s="82" t="s">
        <v>103</v>
      </c>
      <c r="R4" s="82" t="s">
        <v>72</v>
      </c>
      <c r="S4" s="12" t="s">
        <v>21</v>
      </c>
      <c r="T4" s="12" t="s">
        <v>22</v>
      </c>
      <c r="U4" s="12" t="s">
        <v>23</v>
      </c>
      <c r="V4" s="60" t="s">
        <v>73</v>
      </c>
      <c r="W4" s="60" t="s">
        <v>24</v>
      </c>
      <c r="X4" s="60" t="s">
        <v>74</v>
      </c>
      <c r="Y4" s="68" t="s">
        <v>75</v>
      </c>
      <c r="Z4" s="68" t="s">
        <v>76</v>
      </c>
      <c r="AA4" s="68" t="s">
        <v>77</v>
      </c>
      <c r="AB4" s="68" t="s">
        <v>78</v>
      </c>
      <c r="AC4" s="68" t="s">
        <v>79</v>
      </c>
      <c r="AD4" s="68" t="s">
        <v>80</v>
      </c>
      <c r="AE4" s="68" t="s">
        <v>81</v>
      </c>
      <c r="AF4" s="68" t="s">
        <v>82</v>
      </c>
      <c r="AG4" s="68" t="s">
        <v>83</v>
      </c>
      <c r="AH4" s="82" t="s">
        <v>84</v>
      </c>
      <c r="AI4" s="117" t="s">
        <v>86</v>
      </c>
      <c r="AJ4" s="101"/>
      <c r="AK4" s="104"/>
      <c r="AL4" s="6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7"/>
    </row>
    <row r="5" spans="1:88" ht="38.25" customHeight="1" x14ac:dyDescent="0.25">
      <c r="A5" s="94"/>
      <c r="B5" s="97"/>
      <c r="C5" s="107"/>
      <c r="D5" s="13"/>
      <c r="E5" s="13"/>
      <c r="F5" s="109"/>
      <c r="G5" s="81"/>
      <c r="H5" s="81"/>
      <c r="I5" s="14"/>
      <c r="J5" s="81"/>
      <c r="K5" s="14"/>
      <c r="L5" s="85"/>
      <c r="M5" s="81"/>
      <c r="N5" s="14"/>
      <c r="O5" s="86"/>
      <c r="P5" s="59"/>
      <c r="Q5" s="86"/>
      <c r="R5" s="86"/>
      <c r="S5" s="76" t="s">
        <v>104</v>
      </c>
      <c r="T5" s="77"/>
      <c r="U5" s="77"/>
      <c r="V5" s="77"/>
      <c r="W5" s="77"/>
      <c r="X5" s="77"/>
      <c r="Y5" s="76" t="s">
        <v>105</v>
      </c>
      <c r="Z5" s="77"/>
      <c r="AA5" s="77"/>
      <c r="AB5" s="77"/>
      <c r="AC5" s="77"/>
      <c r="AD5" s="77"/>
      <c r="AE5" s="77"/>
      <c r="AF5" s="77"/>
      <c r="AG5" s="78"/>
      <c r="AH5" s="83"/>
      <c r="AI5" s="85"/>
      <c r="AJ5" s="102"/>
      <c r="AK5" s="105"/>
      <c r="AL5" s="6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7"/>
    </row>
    <row r="6" spans="1:88" s="15" customFormat="1" ht="15" customHeight="1" x14ac:dyDescent="0.25">
      <c r="A6" s="110" t="s">
        <v>89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2"/>
      <c r="Z6" s="112"/>
      <c r="AA6" s="112"/>
      <c r="AB6" s="112"/>
      <c r="AC6" s="112"/>
      <c r="AD6" s="112"/>
      <c r="AE6" s="112"/>
      <c r="AF6" s="112"/>
      <c r="AG6" s="112"/>
      <c r="AH6" s="111"/>
      <c r="AI6" s="111"/>
      <c r="AJ6" s="111"/>
      <c r="AK6" s="113"/>
      <c r="AL6" s="16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8"/>
    </row>
    <row r="7" spans="1:88" s="15" customFormat="1" ht="15" customHeight="1" x14ac:dyDescent="0.25">
      <c r="A7" s="30"/>
      <c r="B7" s="22" t="str">
        <f>[1]Рейтинг!B24</f>
        <v>ЗАТО п. Солнечный</v>
      </c>
      <c r="C7" s="23">
        <v>20</v>
      </c>
      <c r="D7" s="23"/>
      <c r="E7" s="23"/>
      <c r="F7" s="24">
        <v>80</v>
      </c>
      <c r="G7" s="24">
        <v>45</v>
      </c>
      <c r="H7" s="23"/>
      <c r="I7" s="23"/>
      <c r="J7" s="23"/>
      <c r="K7" s="24">
        <v>3</v>
      </c>
      <c r="L7" s="23"/>
      <c r="M7" s="23"/>
      <c r="N7" s="23"/>
      <c r="O7" s="23"/>
      <c r="P7" s="23"/>
      <c r="Q7" s="23"/>
      <c r="R7" s="23"/>
      <c r="S7" s="29">
        <v>40</v>
      </c>
      <c r="T7" s="23">
        <v>40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72">
        <f t="shared" ref="AJ7" si="0">SUM(C7:AI7)</f>
        <v>228</v>
      </c>
      <c r="AK7" s="34">
        <v>1</v>
      </c>
      <c r="AL7" s="55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 s="56"/>
      <c r="CH7"/>
      <c r="CI7"/>
      <c r="CJ7"/>
    </row>
    <row r="8" spans="1:88" s="54" customFormat="1" ht="15" customHeight="1" x14ac:dyDescent="0.25">
      <c r="A8" s="30"/>
      <c r="B8" s="22" t="str">
        <f>[1]Рейтинг!B23</f>
        <v>Ачинск</v>
      </c>
      <c r="C8" s="23">
        <v>20</v>
      </c>
      <c r="D8" s="23"/>
      <c r="E8" s="23">
        <v>40</v>
      </c>
      <c r="F8" s="24">
        <f>95+10</f>
        <v>105</v>
      </c>
      <c r="G8" s="24">
        <v>6</v>
      </c>
      <c r="H8" s="23"/>
      <c r="I8" s="23">
        <f>30+30+30</f>
        <v>90</v>
      </c>
      <c r="J8" s="23"/>
      <c r="K8" s="24">
        <v>30</v>
      </c>
      <c r="L8" s="23"/>
      <c r="M8" s="23"/>
      <c r="N8" s="23"/>
      <c r="O8" s="23"/>
      <c r="P8" s="23"/>
      <c r="Q8" s="23"/>
      <c r="R8" s="23"/>
      <c r="S8" s="25">
        <v>40</v>
      </c>
      <c r="T8" s="26">
        <v>40</v>
      </c>
      <c r="U8" s="26"/>
      <c r="V8" s="23"/>
      <c r="W8" s="23"/>
      <c r="X8" s="23"/>
      <c r="Y8" s="26">
        <v>20</v>
      </c>
      <c r="Z8" s="26">
        <v>20</v>
      </c>
      <c r="AA8" s="26"/>
      <c r="AB8" s="26"/>
      <c r="AC8" s="26"/>
      <c r="AD8" s="26"/>
      <c r="AE8" s="26"/>
      <c r="AF8" s="26"/>
      <c r="AG8" s="26"/>
      <c r="AH8" s="26"/>
      <c r="AI8" s="26"/>
      <c r="AJ8" s="73">
        <f t="shared" ref="AJ8:AJ23" si="1">SUM(C8:AI8)</f>
        <v>411</v>
      </c>
      <c r="AK8" s="28">
        <v>2</v>
      </c>
      <c r="AL8" s="6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7"/>
      <c r="CH8" s="1"/>
      <c r="CI8" s="1"/>
      <c r="CJ8" s="1"/>
    </row>
    <row r="9" spans="1:88" s="15" customFormat="1" ht="15" customHeight="1" x14ac:dyDescent="0.25">
      <c r="A9" s="21"/>
      <c r="B9" s="36" t="str">
        <f>[1]Рейтинг!B22</f>
        <v>Норильск</v>
      </c>
      <c r="C9" s="32">
        <v>20</v>
      </c>
      <c r="D9" s="23">
        <v>20</v>
      </c>
      <c r="E9" s="23"/>
      <c r="F9" s="24">
        <f>60+5</f>
        <v>65</v>
      </c>
      <c r="G9" s="24">
        <v>3</v>
      </c>
      <c r="H9" s="23"/>
      <c r="I9" s="23">
        <v>30</v>
      </c>
      <c r="J9" s="26"/>
      <c r="K9" s="24">
        <v>30</v>
      </c>
      <c r="L9" s="26"/>
      <c r="M9" s="26"/>
      <c r="N9" s="26"/>
      <c r="O9" s="26"/>
      <c r="P9" s="26"/>
      <c r="Q9" s="26"/>
      <c r="R9" s="26"/>
      <c r="S9" s="26">
        <v>40</v>
      </c>
      <c r="T9" s="26">
        <v>40</v>
      </c>
      <c r="U9" s="26"/>
      <c r="V9" s="23"/>
      <c r="W9" s="23"/>
      <c r="X9" s="23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72">
        <f t="shared" si="1"/>
        <v>248</v>
      </c>
      <c r="AK9" s="28">
        <v>3</v>
      </c>
      <c r="AL9" s="6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7"/>
      <c r="CH9" s="1"/>
      <c r="CI9" s="1"/>
      <c r="CJ9" s="1"/>
    </row>
    <row r="10" spans="1:88" ht="15" customHeight="1" x14ac:dyDescent="0.25">
      <c r="A10" s="21"/>
      <c r="B10" s="35" t="str">
        <f>[1]Рейтинг!B21</f>
        <v>Енисейск</v>
      </c>
      <c r="C10" s="26">
        <v>20</v>
      </c>
      <c r="D10" s="26"/>
      <c r="E10" s="23"/>
      <c r="F10" s="24">
        <v>70</v>
      </c>
      <c r="G10" s="24">
        <v>9</v>
      </c>
      <c r="H10" s="23"/>
      <c r="I10" s="38"/>
      <c r="J10" s="23"/>
      <c r="K10" s="24">
        <v>30</v>
      </c>
      <c r="L10" s="23"/>
      <c r="M10" s="23"/>
      <c r="N10" s="23"/>
      <c r="O10" s="23"/>
      <c r="P10" s="23"/>
      <c r="Q10" s="23"/>
      <c r="R10" s="23"/>
      <c r="S10" s="25">
        <v>40</v>
      </c>
      <c r="T10" s="26"/>
      <c r="U10" s="26"/>
      <c r="V10" s="23"/>
      <c r="W10" s="23"/>
      <c r="X10" s="23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73">
        <f t="shared" si="1"/>
        <v>169</v>
      </c>
      <c r="AK10" s="28">
        <v>4</v>
      </c>
      <c r="AL10" s="6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7"/>
      <c r="CH10" s="1"/>
      <c r="CI10" s="1"/>
      <c r="CJ10" s="1"/>
    </row>
    <row r="11" spans="1:88" s="15" customFormat="1" ht="15" customHeight="1" x14ac:dyDescent="0.25">
      <c r="A11" s="21"/>
      <c r="B11" s="35" t="str">
        <f>[1]Рейтинг!B20</f>
        <v>Бородино</v>
      </c>
      <c r="C11" s="26">
        <v>20</v>
      </c>
      <c r="D11" s="26"/>
      <c r="E11" s="23"/>
      <c r="F11" s="24">
        <v>75</v>
      </c>
      <c r="G11" s="24">
        <v>18</v>
      </c>
      <c r="H11" s="23"/>
      <c r="I11" s="23"/>
      <c r="J11" s="23"/>
      <c r="K11" s="24">
        <v>30</v>
      </c>
      <c r="L11" s="23"/>
      <c r="M11" s="23"/>
      <c r="N11" s="23"/>
      <c r="O11" s="23"/>
      <c r="P11" s="23"/>
      <c r="Q11" s="23"/>
      <c r="R11" s="23"/>
      <c r="S11" s="25">
        <v>40</v>
      </c>
      <c r="T11" s="26">
        <v>40</v>
      </c>
      <c r="U11" s="26"/>
      <c r="V11" s="23"/>
      <c r="W11" s="23"/>
      <c r="X11" s="23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73">
        <f t="shared" si="1"/>
        <v>223</v>
      </c>
      <c r="AK11" s="28">
        <v>5</v>
      </c>
      <c r="AL11" s="6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7"/>
      <c r="CH11" s="1"/>
      <c r="CI11" s="1"/>
      <c r="CJ11" s="1"/>
    </row>
    <row r="12" spans="1:88" ht="17.25" customHeight="1" x14ac:dyDescent="0.25">
      <c r="A12" s="30"/>
      <c r="B12" s="22" t="str">
        <f>[1]Рейтинг!B19</f>
        <v>Красноярск</v>
      </c>
      <c r="C12" s="23">
        <v>20</v>
      </c>
      <c r="D12" s="23"/>
      <c r="E12" s="23">
        <v>40</v>
      </c>
      <c r="F12" s="24">
        <v>190</v>
      </c>
      <c r="G12" s="24">
        <v>3</v>
      </c>
      <c r="H12" s="23"/>
      <c r="I12" s="23"/>
      <c r="J12" s="23"/>
      <c r="K12" s="24">
        <v>30</v>
      </c>
      <c r="L12" s="23"/>
      <c r="M12" s="23"/>
      <c r="N12" s="23"/>
      <c r="O12" s="23"/>
      <c r="P12" s="23"/>
      <c r="Q12" s="23"/>
      <c r="R12" s="23"/>
      <c r="S12" s="29"/>
      <c r="T12" s="23">
        <v>40</v>
      </c>
      <c r="U12" s="23"/>
      <c r="V12" s="23"/>
      <c r="W12" s="23"/>
      <c r="X12" s="23"/>
      <c r="Y12" s="23">
        <v>10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72">
        <f t="shared" si="1"/>
        <v>333</v>
      </c>
      <c r="AK12" s="34">
        <v>6</v>
      </c>
      <c r="AL12" s="55"/>
      <c r="CG12" s="56"/>
    </row>
    <row r="13" spans="1:88" s="1" customFormat="1" ht="15" customHeight="1" x14ac:dyDescent="0.25">
      <c r="A13" s="30"/>
      <c r="B13" s="35" t="str">
        <f>[1]Рейтинг!B18</f>
        <v>Боготол</v>
      </c>
      <c r="C13" s="26">
        <v>20</v>
      </c>
      <c r="D13" s="26">
        <v>20</v>
      </c>
      <c r="E13" s="23"/>
      <c r="F13" s="24">
        <f>25+5</f>
        <v>30</v>
      </c>
      <c r="G13" s="24">
        <v>3</v>
      </c>
      <c r="H13" s="23"/>
      <c r="I13" s="23"/>
      <c r="J13" s="23"/>
      <c r="K13" s="24">
        <v>3</v>
      </c>
      <c r="L13" s="23"/>
      <c r="M13" s="23"/>
      <c r="N13" s="23"/>
      <c r="O13" s="23"/>
      <c r="P13" s="23"/>
      <c r="Q13" s="23"/>
      <c r="R13" s="23"/>
      <c r="S13" s="26">
        <v>40</v>
      </c>
      <c r="T13" s="26"/>
      <c r="U13" s="26"/>
      <c r="V13" s="23"/>
      <c r="W13" s="23"/>
      <c r="X13" s="23"/>
      <c r="Y13" s="26">
        <v>10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73">
        <f t="shared" si="1"/>
        <v>126</v>
      </c>
      <c r="AK13" s="28">
        <v>7</v>
      </c>
      <c r="AL13" s="6"/>
      <c r="CG13" s="7"/>
    </row>
    <row r="14" spans="1:88" s="1" customFormat="1" ht="15" customHeight="1" x14ac:dyDescent="0.25">
      <c r="A14" s="21"/>
      <c r="B14" s="35" t="str">
        <f>[1]Рейтинг!B17</f>
        <v>Канск</v>
      </c>
      <c r="C14" s="26">
        <v>20</v>
      </c>
      <c r="D14" s="26"/>
      <c r="E14" s="23">
        <v>40</v>
      </c>
      <c r="F14" s="24">
        <f>285+45</f>
        <v>330</v>
      </c>
      <c r="G14" s="24">
        <v>75</v>
      </c>
      <c r="H14" s="23"/>
      <c r="I14" s="23">
        <f>30+30</f>
        <v>60</v>
      </c>
      <c r="J14" s="23"/>
      <c r="K14" s="24">
        <v>30</v>
      </c>
      <c r="L14" s="23"/>
      <c r="M14" s="23"/>
      <c r="N14" s="23"/>
      <c r="O14" s="23"/>
      <c r="P14" s="23"/>
      <c r="Q14" s="23"/>
      <c r="R14" s="23"/>
      <c r="S14" s="26">
        <v>40</v>
      </c>
      <c r="T14" s="26">
        <v>40</v>
      </c>
      <c r="U14" s="26"/>
      <c r="V14" s="23"/>
      <c r="W14" s="23"/>
      <c r="X14" s="23"/>
      <c r="Y14" s="26">
        <v>10</v>
      </c>
      <c r="Z14" s="26">
        <v>20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73">
        <f t="shared" si="1"/>
        <v>665</v>
      </c>
      <c r="AK14" s="28">
        <v>8</v>
      </c>
      <c r="AL14" s="6"/>
      <c r="CG14" s="7"/>
    </row>
    <row r="15" spans="1:88" s="1" customFormat="1" ht="15" customHeight="1" x14ac:dyDescent="0.25">
      <c r="A15" s="21"/>
      <c r="B15" s="22" t="str">
        <f>[1]Рейтинг!B16</f>
        <v>Назарово</v>
      </c>
      <c r="C15" s="26">
        <v>20</v>
      </c>
      <c r="D15" s="23"/>
      <c r="E15" s="23">
        <v>40</v>
      </c>
      <c r="F15" s="24">
        <f>175+20</f>
        <v>195</v>
      </c>
      <c r="G15" s="24">
        <v>75</v>
      </c>
      <c r="H15" s="23"/>
      <c r="I15" s="23">
        <v>30</v>
      </c>
      <c r="J15" s="23"/>
      <c r="K15" s="24">
        <v>30</v>
      </c>
      <c r="L15" s="23"/>
      <c r="M15" s="23"/>
      <c r="N15" s="23"/>
      <c r="O15" s="23"/>
      <c r="P15" s="23"/>
      <c r="Q15" s="23"/>
      <c r="R15" s="23"/>
      <c r="S15" s="25">
        <v>40</v>
      </c>
      <c r="T15" s="26">
        <v>40</v>
      </c>
      <c r="U15" s="26"/>
      <c r="V15" s="23"/>
      <c r="W15" s="23"/>
      <c r="X15" s="23"/>
      <c r="Y15" s="26">
        <v>10</v>
      </c>
      <c r="Z15" s="26">
        <v>20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73">
        <f t="shared" si="1"/>
        <v>500</v>
      </c>
      <c r="AK15" s="28">
        <v>9</v>
      </c>
      <c r="AL15" s="6"/>
      <c r="CG15" s="7"/>
    </row>
    <row r="16" spans="1:88" s="1" customFormat="1" ht="15" customHeight="1" x14ac:dyDescent="0.25">
      <c r="A16" s="21"/>
      <c r="B16" s="22" t="str">
        <f>[1]Рейтинг!B15</f>
        <v>ЗАТО г. Зеленогорск</v>
      </c>
      <c r="C16" s="23">
        <v>20</v>
      </c>
      <c r="D16" s="23">
        <v>20</v>
      </c>
      <c r="E16" s="23"/>
      <c r="F16" s="24">
        <f>65+15</f>
        <v>80</v>
      </c>
      <c r="G16" s="24">
        <v>9</v>
      </c>
      <c r="H16" s="23"/>
      <c r="I16" s="23"/>
      <c r="J16" s="23"/>
      <c r="K16" s="24">
        <v>3</v>
      </c>
      <c r="L16" s="23"/>
      <c r="M16" s="23"/>
      <c r="N16" s="23"/>
      <c r="O16" s="23"/>
      <c r="P16" s="23"/>
      <c r="Q16" s="23"/>
      <c r="R16" s="23"/>
      <c r="S16" s="26">
        <v>40</v>
      </c>
      <c r="T16" s="26">
        <v>40</v>
      </c>
      <c r="U16" s="26"/>
      <c r="V16" s="23"/>
      <c r="W16" s="23"/>
      <c r="X16" s="23"/>
      <c r="Y16" s="26">
        <v>10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73">
        <f t="shared" si="1"/>
        <v>222</v>
      </c>
      <c r="AK16" s="28">
        <v>10</v>
      </c>
      <c r="AL16" s="6"/>
      <c r="CG16" s="7"/>
    </row>
    <row r="17" spans="1:88" s="1" customFormat="1" ht="15" customHeight="1" x14ac:dyDescent="0.25">
      <c r="A17" s="30"/>
      <c r="B17" s="31" t="str">
        <f>[1]Рейтинг!B14</f>
        <v>Сосновоборск</v>
      </c>
      <c r="C17" s="32">
        <v>0</v>
      </c>
      <c r="D17" s="26"/>
      <c r="E17" s="33"/>
      <c r="F17" s="24">
        <v>70</v>
      </c>
      <c r="G17" s="24">
        <v>77</v>
      </c>
      <c r="H17" s="23"/>
      <c r="I17" s="26"/>
      <c r="J17" s="23"/>
      <c r="K17" s="23">
        <v>12</v>
      </c>
      <c r="L17" s="23"/>
      <c r="M17" s="23"/>
      <c r="N17" s="23"/>
      <c r="O17" s="23"/>
      <c r="P17" s="23"/>
      <c r="Q17" s="23"/>
      <c r="R17" s="23"/>
      <c r="S17" s="25">
        <v>40</v>
      </c>
      <c r="T17" s="26"/>
      <c r="U17" s="26"/>
      <c r="V17" s="23"/>
      <c r="W17" s="23"/>
      <c r="X17" s="23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73">
        <f t="shared" si="1"/>
        <v>199</v>
      </c>
      <c r="AK17" s="34">
        <v>11</v>
      </c>
      <c r="AL17" s="6"/>
      <c r="CG17" s="7"/>
    </row>
    <row r="18" spans="1:88" s="1" customFormat="1" ht="15" customHeight="1" x14ac:dyDescent="0.25">
      <c r="A18" s="21"/>
      <c r="B18" s="22" t="str">
        <f>[1]Рейтинг!B13</f>
        <v>Лесосибирск</v>
      </c>
      <c r="C18" s="23">
        <v>20</v>
      </c>
      <c r="D18" s="23">
        <v>20</v>
      </c>
      <c r="E18" s="23"/>
      <c r="F18" s="24">
        <f>70+10</f>
        <v>80</v>
      </c>
      <c r="G18" s="24">
        <v>6</v>
      </c>
      <c r="H18" s="23"/>
      <c r="I18" s="23">
        <v>30</v>
      </c>
      <c r="J18" s="23"/>
      <c r="K18" s="23">
        <v>30</v>
      </c>
      <c r="L18" s="23"/>
      <c r="M18" s="23"/>
      <c r="N18" s="23"/>
      <c r="O18" s="23"/>
      <c r="P18" s="23"/>
      <c r="Q18" s="23"/>
      <c r="R18" s="23"/>
      <c r="S18" s="29">
        <v>40</v>
      </c>
      <c r="T18" s="26">
        <v>40</v>
      </c>
      <c r="U18" s="26"/>
      <c r="V18" s="23"/>
      <c r="W18" s="23"/>
      <c r="X18" s="23"/>
      <c r="Y18" s="26">
        <v>10</v>
      </c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73">
        <f t="shared" si="1"/>
        <v>276</v>
      </c>
      <c r="AK18" s="28">
        <v>12</v>
      </c>
      <c r="AL18" s="6"/>
      <c r="CG18" s="7"/>
      <c r="CH18"/>
      <c r="CI18"/>
      <c r="CJ18"/>
    </row>
    <row r="19" spans="1:88" s="1" customFormat="1" ht="15" customHeight="1" x14ac:dyDescent="0.25">
      <c r="A19" s="21"/>
      <c r="B19" s="22" t="str">
        <f>[1]Рейтинг!B12</f>
        <v>Дивногорск</v>
      </c>
      <c r="C19" s="26">
        <v>0</v>
      </c>
      <c r="D19" s="23">
        <v>20</v>
      </c>
      <c r="E19" s="23"/>
      <c r="F19" s="24">
        <v>45</v>
      </c>
      <c r="G19" s="24">
        <v>9</v>
      </c>
      <c r="H19" s="23"/>
      <c r="I19" s="23"/>
      <c r="J19" s="23"/>
      <c r="K19" s="23">
        <v>3</v>
      </c>
      <c r="L19" s="23"/>
      <c r="M19" s="23"/>
      <c r="N19" s="23"/>
      <c r="O19" s="23"/>
      <c r="P19" s="23"/>
      <c r="Q19" s="23"/>
      <c r="R19" s="23"/>
      <c r="S19" s="25"/>
      <c r="T19" s="26">
        <v>40</v>
      </c>
      <c r="U19" s="26"/>
      <c r="V19" s="23"/>
      <c r="W19" s="23"/>
      <c r="X19" s="23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73">
        <f t="shared" si="1"/>
        <v>117</v>
      </c>
      <c r="AK19" s="28">
        <v>13</v>
      </c>
      <c r="AL19" s="19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20"/>
      <c r="CH19" s="15"/>
      <c r="CI19" s="15"/>
      <c r="CJ19" s="15"/>
    </row>
    <row r="20" spans="1:88" s="1" customFormat="1" ht="15" customHeight="1" x14ac:dyDescent="0.25">
      <c r="A20" s="21"/>
      <c r="B20" s="61" t="s">
        <v>90</v>
      </c>
      <c r="C20" s="26">
        <v>20</v>
      </c>
      <c r="D20" s="23"/>
      <c r="E20" s="23">
        <v>40</v>
      </c>
      <c r="F20" s="24">
        <f>65+15</f>
        <v>80</v>
      </c>
      <c r="G20" s="24">
        <v>18</v>
      </c>
      <c r="H20" s="23"/>
      <c r="I20" s="23">
        <f>30+30</f>
        <v>60</v>
      </c>
      <c r="J20" s="23"/>
      <c r="K20" s="23">
        <v>30</v>
      </c>
      <c r="L20" s="23"/>
      <c r="M20" s="23"/>
      <c r="N20" s="23"/>
      <c r="O20" s="23"/>
      <c r="P20" s="23"/>
      <c r="Q20" s="23"/>
      <c r="R20" s="23"/>
      <c r="S20" s="25">
        <v>40</v>
      </c>
      <c r="T20" s="26">
        <v>40</v>
      </c>
      <c r="U20" s="26"/>
      <c r="V20" s="23"/>
      <c r="W20" s="23"/>
      <c r="X20" s="23"/>
      <c r="Y20" s="26">
        <v>10</v>
      </c>
      <c r="Z20" s="26"/>
      <c r="AA20" s="26"/>
      <c r="AB20" s="26"/>
      <c r="AC20" s="26"/>
      <c r="AD20" s="26"/>
      <c r="AE20" s="26"/>
      <c r="AF20" s="26"/>
      <c r="AG20" s="26"/>
      <c r="AH20" s="26"/>
      <c r="AI20" s="27"/>
      <c r="AJ20" s="73">
        <f t="shared" si="1"/>
        <v>338</v>
      </c>
      <c r="AK20" s="28">
        <v>14</v>
      </c>
      <c r="AL20" s="19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20"/>
      <c r="CH20" s="15"/>
      <c r="CI20" s="15"/>
      <c r="CJ20" s="15"/>
    </row>
    <row r="21" spans="1:88" s="1" customFormat="1" ht="15" customHeight="1" x14ac:dyDescent="0.25">
      <c r="A21" s="21"/>
      <c r="B21" s="61" t="s">
        <v>60</v>
      </c>
      <c r="C21" s="26">
        <v>20</v>
      </c>
      <c r="D21" s="23"/>
      <c r="E21" s="23"/>
      <c r="F21" s="24">
        <v>105</v>
      </c>
      <c r="G21" s="24">
        <v>48</v>
      </c>
      <c r="H21" s="23"/>
      <c r="I21" s="23"/>
      <c r="J21" s="23"/>
      <c r="K21" s="23">
        <v>30</v>
      </c>
      <c r="L21" s="23"/>
      <c r="M21" s="23"/>
      <c r="N21" s="23"/>
      <c r="O21" s="23"/>
      <c r="P21" s="23"/>
      <c r="Q21" s="23"/>
      <c r="R21" s="23"/>
      <c r="S21" s="25">
        <v>40</v>
      </c>
      <c r="T21" s="26">
        <v>40</v>
      </c>
      <c r="U21" s="26"/>
      <c r="V21" s="23"/>
      <c r="W21" s="23"/>
      <c r="X21" s="2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/>
      <c r="AJ21" s="73">
        <f t="shared" si="1"/>
        <v>283</v>
      </c>
      <c r="AK21" s="28">
        <v>15</v>
      </c>
      <c r="AL21" s="19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20"/>
      <c r="CH21" s="15"/>
      <c r="CI21" s="15"/>
      <c r="CJ21" s="15"/>
    </row>
    <row r="22" spans="1:88" s="1" customFormat="1" ht="15" customHeight="1" x14ac:dyDescent="0.25">
      <c r="A22" s="21"/>
      <c r="B22" s="61" t="s">
        <v>32</v>
      </c>
      <c r="C22" s="26">
        <v>0</v>
      </c>
      <c r="D22" s="23"/>
      <c r="E22" s="23"/>
      <c r="F22" s="24">
        <v>0</v>
      </c>
      <c r="G22" s="24">
        <v>0</v>
      </c>
      <c r="H22" s="23"/>
      <c r="I22" s="23"/>
      <c r="J22" s="23"/>
      <c r="K22" s="23">
        <v>1</v>
      </c>
      <c r="L22" s="23"/>
      <c r="M22" s="23"/>
      <c r="N22" s="23"/>
      <c r="O22" s="23"/>
      <c r="P22" s="23"/>
      <c r="Q22" s="23"/>
      <c r="R22" s="23"/>
      <c r="S22" s="25"/>
      <c r="T22" s="26"/>
      <c r="U22" s="26"/>
      <c r="V22" s="23"/>
      <c r="W22" s="23"/>
      <c r="X22" s="2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  <c r="AJ22" s="73">
        <f t="shared" si="1"/>
        <v>1</v>
      </c>
      <c r="AK22" s="28">
        <v>16</v>
      </c>
      <c r="AL22" s="19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20"/>
      <c r="CH22" s="15"/>
      <c r="CI22" s="15"/>
      <c r="CJ22" s="15"/>
    </row>
    <row r="23" spans="1:88" s="1" customFormat="1" ht="15" customHeight="1" x14ac:dyDescent="0.25">
      <c r="A23" s="30"/>
      <c r="B23" s="22" t="str">
        <f>[1]Рейтинг!B11</f>
        <v>Минусинск</v>
      </c>
      <c r="C23" s="23">
        <v>0</v>
      </c>
      <c r="D23" s="23"/>
      <c r="E23" s="23">
        <v>40</v>
      </c>
      <c r="F23" s="24">
        <v>90</v>
      </c>
      <c r="G23" s="24">
        <v>75</v>
      </c>
      <c r="H23" s="23"/>
      <c r="I23" s="23"/>
      <c r="J23" s="23"/>
      <c r="K23" s="23">
        <v>30</v>
      </c>
      <c r="L23" s="23"/>
      <c r="M23" s="23"/>
      <c r="N23" s="23"/>
      <c r="O23" s="23"/>
      <c r="P23" s="23"/>
      <c r="Q23" s="23"/>
      <c r="R23" s="23"/>
      <c r="S23" s="25">
        <v>40</v>
      </c>
      <c r="T23" s="26">
        <v>40</v>
      </c>
      <c r="U23" s="26"/>
      <c r="V23" s="23"/>
      <c r="W23" s="23"/>
      <c r="X23" s="23"/>
      <c r="Y23" s="26"/>
      <c r="Z23" s="26"/>
      <c r="AA23" s="26"/>
      <c r="AB23" s="26"/>
      <c r="AC23" s="26"/>
      <c r="AD23" s="26"/>
      <c r="AE23" s="26"/>
      <c r="AF23" s="26"/>
      <c r="AG23" s="26"/>
      <c r="AH23" s="38"/>
      <c r="AI23" s="27"/>
      <c r="AJ23" s="73">
        <f t="shared" si="1"/>
        <v>315</v>
      </c>
      <c r="AK23" s="34">
        <v>17</v>
      </c>
      <c r="AL23" s="55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 s="56"/>
      <c r="CH23"/>
      <c r="CI23"/>
      <c r="CJ23"/>
    </row>
    <row r="24" spans="1:88" s="1" customFormat="1" ht="15" customHeight="1" x14ac:dyDescent="0.25">
      <c r="A24" s="114" t="s">
        <v>91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6"/>
      <c r="AL24" s="16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8"/>
      <c r="CH24" s="15"/>
      <c r="CI24" s="15"/>
      <c r="CJ24" s="15"/>
    </row>
    <row r="25" spans="1:88" s="1" customFormat="1" ht="15" customHeight="1" x14ac:dyDescent="0.25">
      <c r="A25" s="30"/>
      <c r="B25" s="67" t="s">
        <v>44</v>
      </c>
      <c r="C25" s="26">
        <v>20</v>
      </c>
      <c r="D25" s="23">
        <v>20</v>
      </c>
      <c r="E25" s="23"/>
      <c r="F25" s="24">
        <f>115+10</f>
        <v>125</v>
      </c>
      <c r="G25" s="24">
        <v>72</v>
      </c>
      <c r="H25" s="23"/>
      <c r="I25" s="23"/>
      <c r="J25" s="23"/>
      <c r="K25" s="23">
        <v>12</v>
      </c>
      <c r="L25" s="23"/>
      <c r="M25" s="23"/>
      <c r="N25" s="23"/>
      <c r="O25" s="23"/>
      <c r="P25" s="23"/>
      <c r="Q25" s="23"/>
      <c r="R25" s="23"/>
      <c r="S25" s="26">
        <v>40</v>
      </c>
      <c r="T25" s="26">
        <v>40</v>
      </c>
      <c r="U25" s="26"/>
      <c r="V25" s="23"/>
      <c r="W25" s="23"/>
      <c r="X25" s="23"/>
      <c r="Y25" s="26">
        <v>10</v>
      </c>
      <c r="Z25" s="26">
        <v>20</v>
      </c>
      <c r="AA25" s="26"/>
      <c r="AB25" s="26"/>
      <c r="AC25" s="26"/>
      <c r="AD25" s="26"/>
      <c r="AE25" s="26"/>
      <c r="AF25" s="26"/>
      <c r="AG25" s="26"/>
      <c r="AH25" s="26"/>
      <c r="AI25" s="26"/>
      <c r="AJ25" s="73">
        <f t="shared" ref="AJ25:AJ58" si="2">SUM(C25:AI25)</f>
        <v>359</v>
      </c>
      <c r="AK25" s="28">
        <v>1</v>
      </c>
      <c r="AL25" s="6"/>
      <c r="CG25" s="7"/>
    </row>
    <row r="26" spans="1:88" s="1" customFormat="1" ht="15" customHeight="1" x14ac:dyDescent="0.25">
      <c r="A26" s="30"/>
      <c r="B26" s="67" t="s">
        <v>27</v>
      </c>
      <c r="C26" s="26">
        <v>20</v>
      </c>
      <c r="D26" s="26"/>
      <c r="E26" s="23"/>
      <c r="F26" s="24">
        <v>140</v>
      </c>
      <c r="G26" s="24">
        <v>33</v>
      </c>
      <c r="H26" s="23"/>
      <c r="I26" s="23"/>
      <c r="J26" s="23"/>
      <c r="K26" s="23">
        <v>30</v>
      </c>
      <c r="L26" s="23"/>
      <c r="M26" s="23"/>
      <c r="N26" s="23"/>
      <c r="O26" s="23"/>
      <c r="P26" s="23"/>
      <c r="Q26" s="23"/>
      <c r="R26" s="23"/>
      <c r="S26" s="25">
        <v>40</v>
      </c>
      <c r="T26" s="26">
        <v>40</v>
      </c>
      <c r="U26" s="26"/>
      <c r="V26" s="23"/>
      <c r="W26" s="23"/>
      <c r="X26" s="23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7"/>
      <c r="AJ26" s="73">
        <f t="shared" si="2"/>
        <v>303</v>
      </c>
      <c r="AK26" s="28">
        <v>2</v>
      </c>
      <c r="AL26" s="6"/>
      <c r="CG26" s="7"/>
    </row>
    <row r="27" spans="1:88" s="1" customFormat="1" ht="15" customHeight="1" x14ac:dyDescent="0.25">
      <c r="A27" s="30"/>
      <c r="B27" s="67" t="s">
        <v>39</v>
      </c>
      <c r="C27" s="26">
        <v>20</v>
      </c>
      <c r="D27" s="26">
        <v>20</v>
      </c>
      <c r="E27" s="23"/>
      <c r="F27" s="24">
        <f>35+10</f>
        <v>45</v>
      </c>
      <c r="G27" s="24">
        <v>30</v>
      </c>
      <c r="H27" s="23"/>
      <c r="I27" s="23"/>
      <c r="J27" s="23"/>
      <c r="K27" s="23">
        <v>3</v>
      </c>
      <c r="L27" s="23"/>
      <c r="M27" s="23"/>
      <c r="N27" s="23"/>
      <c r="O27" s="23"/>
      <c r="P27" s="23"/>
      <c r="Q27" s="23"/>
      <c r="R27" s="23"/>
      <c r="S27" s="25">
        <v>40</v>
      </c>
      <c r="T27" s="26">
        <v>40</v>
      </c>
      <c r="U27" s="26"/>
      <c r="V27" s="23"/>
      <c r="W27" s="23"/>
      <c r="X27" s="23"/>
      <c r="Y27" s="26">
        <v>10</v>
      </c>
      <c r="Z27" s="26">
        <v>20</v>
      </c>
      <c r="AA27" s="26"/>
      <c r="AB27" s="26"/>
      <c r="AC27" s="26"/>
      <c r="AD27" s="26"/>
      <c r="AE27" s="26"/>
      <c r="AF27" s="26"/>
      <c r="AG27" s="26"/>
      <c r="AH27" s="26"/>
      <c r="AI27" s="26"/>
      <c r="AJ27" s="73">
        <f t="shared" si="2"/>
        <v>228</v>
      </c>
      <c r="AK27" s="28">
        <v>3</v>
      </c>
      <c r="AL27" s="6"/>
      <c r="CG27" s="7"/>
    </row>
    <row r="28" spans="1:88" s="1" customFormat="1" ht="15" customHeight="1" x14ac:dyDescent="0.25">
      <c r="A28" s="30"/>
      <c r="B28" s="62" t="s">
        <v>25</v>
      </c>
      <c r="C28" s="26">
        <v>20</v>
      </c>
      <c r="D28" s="23"/>
      <c r="E28" s="23"/>
      <c r="F28" s="24">
        <v>265</v>
      </c>
      <c r="G28" s="24">
        <v>69</v>
      </c>
      <c r="H28" s="23"/>
      <c r="I28" s="23"/>
      <c r="J28" s="23"/>
      <c r="K28" s="23">
        <v>30</v>
      </c>
      <c r="L28" s="23"/>
      <c r="M28" s="23"/>
      <c r="N28" s="23"/>
      <c r="O28" s="23"/>
      <c r="P28" s="23"/>
      <c r="Q28" s="23"/>
      <c r="R28" s="23"/>
      <c r="S28" s="29">
        <v>40</v>
      </c>
      <c r="T28" s="26">
        <v>40</v>
      </c>
      <c r="U28" s="26"/>
      <c r="V28" s="23"/>
      <c r="W28" s="23"/>
      <c r="X28" s="23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73">
        <f t="shared" si="2"/>
        <v>464</v>
      </c>
      <c r="AK28" s="28">
        <v>4</v>
      </c>
      <c r="AL28" s="6"/>
      <c r="CG28" s="7"/>
    </row>
    <row r="29" spans="1:88" ht="15" customHeight="1" x14ac:dyDescent="0.25">
      <c r="A29" s="30"/>
      <c r="B29" s="62" t="s">
        <v>30</v>
      </c>
      <c r="C29" s="23">
        <v>20</v>
      </c>
      <c r="D29" s="23"/>
      <c r="E29" s="23"/>
      <c r="F29" s="24">
        <v>160</v>
      </c>
      <c r="G29" s="24">
        <v>51</v>
      </c>
      <c r="H29" s="23"/>
      <c r="I29" s="23"/>
      <c r="J29" s="23"/>
      <c r="K29" s="23">
        <v>30</v>
      </c>
      <c r="L29" s="23"/>
      <c r="M29" s="23"/>
      <c r="N29" s="23"/>
      <c r="O29" s="23"/>
      <c r="P29" s="23"/>
      <c r="Q29" s="23"/>
      <c r="R29" s="23"/>
      <c r="S29" s="29">
        <v>40</v>
      </c>
      <c r="T29" s="23">
        <v>40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72">
        <f t="shared" si="2"/>
        <v>341</v>
      </c>
      <c r="AK29" s="34">
        <v>5</v>
      </c>
      <c r="AL29" s="55"/>
      <c r="CG29" s="56"/>
    </row>
    <row r="30" spans="1:88" ht="15" customHeight="1" x14ac:dyDescent="0.25">
      <c r="A30" s="30"/>
      <c r="B30" s="62" t="s">
        <v>40</v>
      </c>
      <c r="C30" s="23">
        <v>0</v>
      </c>
      <c r="D30" s="23"/>
      <c r="E30" s="23"/>
      <c r="F30" s="24">
        <v>0</v>
      </c>
      <c r="G30" s="24">
        <v>3</v>
      </c>
      <c r="H30" s="23"/>
      <c r="I30" s="23"/>
      <c r="J30" s="23"/>
      <c r="K30" s="23">
        <v>1</v>
      </c>
      <c r="L30" s="23"/>
      <c r="M30" s="23"/>
      <c r="N30" s="23"/>
      <c r="O30" s="23"/>
      <c r="P30" s="23"/>
      <c r="Q30" s="23"/>
      <c r="R30" s="23"/>
      <c r="S30" s="29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72">
        <f t="shared" si="2"/>
        <v>4</v>
      </c>
      <c r="AK30" s="34">
        <v>6</v>
      </c>
      <c r="AL30" s="55"/>
      <c r="CG30" s="56"/>
    </row>
    <row r="31" spans="1:88" ht="15" customHeight="1" x14ac:dyDescent="0.25">
      <c r="A31" s="30"/>
      <c r="B31" s="62" t="s">
        <v>28</v>
      </c>
      <c r="C31" s="69">
        <v>0</v>
      </c>
      <c r="D31" s="69"/>
      <c r="E31" s="23"/>
      <c r="F31" s="53">
        <v>20</v>
      </c>
      <c r="G31" s="53">
        <v>39</v>
      </c>
      <c r="H31" s="23"/>
      <c r="I31" s="23"/>
      <c r="J31" s="23"/>
      <c r="K31" s="23">
        <v>1</v>
      </c>
      <c r="L31" s="23"/>
      <c r="M31" s="23"/>
      <c r="N31" s="23"/>
      <c r="O31" s="23"/>
      <c r="P31" s="23"/>
      <c r="Q31" s="23"/>
      <c r="R31" s="23"/>
      <c r="S31" s="70"/>
      <c r="T31" s="23">
        <v>40</v>
      </c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72">
        <f t="shared" si="2"/>
        <v>100</v>
      </c>
      <c r="AK31" s="34">
        <v>7</v>
      </c>
      <c r="AL31" s="55"/>
      <c r="CG31" s="56"/>
    </row>
    <row r="32" spans="1:88" ht="15" customHeight="1" x14ac:dyDescent="0.25">
      <c r="A32" s="41"/>
      <c r="B32" s="62" t="s">
        <v>38</v>
      </c>
      <c r="C32" s="23">
        <v>20</v>
      </c>
      <c r="D32" s="23">
        <v>20</v>
      </c>
      <c r="E32" s="23"/>
      <c r="F32" s="24">
        <f>70+25</f>
        <v>95</v>
      </c>
      <c r="G32" s="24">
        <v>12</v>
      </c>
      <c r="H32" s="23"/>
      <c r="I32" s="23"/>
      <c r="J32" s="23"/>
      <c r="K32" s="23">
        <v>30</v>
      </c>
      <c r="L32" s="23"/>
      <c r="M32" s="23"/>
      <c r="N32" s="23"/>
      <c r="O32" s="23"/>
      <c r="P32" s="23"/>
      <c r="Q32" s="23"/>
      <c r="R32" s="23"/>
      <c r="S32" s="26">
        <v>40</v>
      </c>
      <c r="T32" s="26"/>
      <c r="U32" s="26"/>
      <c r="V32" s="23"/>
      <c r="W32" s="23"/>
      <c r="X32" s="23"/>
      <c r="Y32" s="26">
        <v>10</v>
      </c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73">
        <f t="shared" si="2"/>
        <v>227</v>
      </c>
      <c r="AK32" s="27">
        <v>8</v>
      </c>
      <c r="AL32" s="6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7"/>
    </row>
    <row r="33" spans="1:85" s="1" customFormat="1" ht="15" customHeight="1" x14ac:dyDescent="0.25">
      <c r="A33" s="30"/>
      <c r="B33" s="62" t="s">
        <v>37</v>
      </c>
      <c r="C33" s="26">
        <v>20</v>
      </c>
      <c r="D33" s="23"/>
      <c r="E33" s="23"/>
      <c r="F33" s="24">
        <v>55</v>
      </c>
      <c r="G33" s="24">
        <v>24</v>
      </c>
      <c r="H33" s="23"/>
      <c r="I33" s="23"/>
      <c r="J33" s="23"/>
      <c r="K33" s="23">
        <v>3</v>
      </c>
      <c r="L33" s="23"/>
      <c r="M33" s="23"/>
      <c r="N33" s="23"/>
      <c r="O33" s="23"/>
      <c r="P33" s="23"/>
      <c r="Q33" s="23"/>
      <c r="R33" s="23"/>
      <c r="S33" s="26">
        <v>40</v>
      </c>
      <c r="T33" s="26">
        <v>40</v>
      </c>
      <c r="U33" s="26"/>
      <c r="V33" s="23"/>
      <c r="W33" s="23"/>
      <c r="X33" s="23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73">
        <f t="shared" si="2"/>
        <v>182</v>
      </c>
      <c r="AK33" s="39">
        <v>9</v>
      </c>
      <c r="AL33" s="6"/>
      <c r="CG33" s="7"/>
    </row>
    <row r="34" spans="1:85" s="42" customFormat="1" ht="16.5" customHeight="1" x14ac:dyDescent="0.25">
      <c r="A34" s="30"/>
      <c r="B34" s="62" t="s">
        <v>52</v>
      </c>
      <c r="C34" s="23">
        <v>0</v>
      </c>
      <c r="D34" s="23"/>
      <c r="E34" s="23"/>
      <c r="F34" s="24">
        <v>15</v>
      </c>
      <c r="G34" s="24">
        <v>27</v>
      </c>
      <c r="H34" s="23"/>
      <c r="I34" s="23"/>
      <c r="J34" s="23"/>
      <c r="K34" s="23">
        <v>3</v>
      </c>
      <c r="L34" s="23"/>
      <c r="M34" s="23"/>
      <c r="N34" s="23"/>
      <c r="O34" s="23"/>
      <c r="P34" s="23"/>
      <c r="Q34" s="23"/>
      <c r="R34" s="23"/>
      <c r="S34" s="29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72">
        <f t="shared" si="2"/>
        <v>45</v>
      </c>
      <c r="AK34" s="34">
        <v>10</v>
      </c>
      <c r="AL34" s="55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 s="56"/>
    </row>
    <row r="35" spans="1:85" s="40" customFormat="1" ht="16.5" customHeight="1" x14ac:dyDescent="0.25">
      <c r="A35" s="21"/>
      <c r="B35" s="62" t="s">
        <v>49</v>
      </c>
      <c r="C35" s="23">
        <v>20</v>
      </c>
      <c r="D35" s="23"/>
      <c r="E35" s="23"/>
      <c r="F35" s="24">
        <v>35</v>
      </c>
      <c r="G35" s="24">
        <v>18</v>
      </c>
      <c r="H35" s="23"/>
      <c r="I35" s="23"/>
      <c r="J35" s="23"/>
      <c r="K35" s="23">
        <v>21</v>
      </c>
      <c r="L35" s="23"/>
      <c r="M35" s="23"/>
      <c r="N35" s="23"/>
      <c r="O35" s="23"/>
      <c r="P35" s="23"/>
      <c r="Q35" s="23"/>
      <c r="R35" s="23"/>
      <c r="S35" s="29">
        <v>40</v>
      </c>
      <c r="T35" s="26">
        <v>40</v>
      </c>
      <c r="U35" s="26"/>
      <c r="V35" s="23"/>
      <c r="W35" s="23"/>
      <c r="X35" s="23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72">
        <f t="shared" si="2"/>
        <v>174</v>
      </c>
      <c r="AK35" s="28">
        <v>11</v>
      </c>
      <c r="AL35" s="6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7"/>
    </row>
    <row r="36" spans="1:85" s="42" customFormat="1" ht="16.5" customHeight="1" x14ac:dyDescent="0.25">
      <c r="A36" s="30"/>
      <c r="B36" s="62" t="s">
        <v>46</v>
      </c>
      <c r="C36" s="23">
        <v>20</v>
      </c>
      <c r="D36" s="23"/>
      <c r="E36" s="23"/>
      <c r="F36" s="24">
        <v>11</v>
      </c>
      <c r="G36" s="24">
        <v>36</v>
      </c>
      <c r="H36" s="23"/>
      <c r="I36" s="23"/>
      <c r="J36" s="23"/>
      <c r="K36" s="23">
        <v>12</v>
      </c>
      <c r="L36" s="23"/>
      <c r="M36" s="23"/>
      <c r="N36" s="23"/>
      <c r="O36" s="23"/>
      <c r="P36" s="23"/>
      <c r="Q36" s="23"/>
      <c r="R36" s="23"/>
      <c r="S36" s="29">
        <v>40</v>
      </c>
      <c r="T36" s="23">
        <v>40</v>
      </c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72">
        <f t="shared" si="2"/>
        <v>159</v>
      </c>
      <c r="AK36" s="34">
        <v>12</v>
      </c>
      <c r="AL36" s="55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 s="56"/>
    </row>
    <row r="37" spans="1:85" s="42" customFormat="1" ht="16.5" customHeight="1" x14ac:dyDescent="0.25">
      <c r="A37" s="30"/>
      <c r="B37" s="62" t="s">
        <v>35</v>
      </c>
      <c r="C37" s="23">
        <v>20</v>
      </c>
      <c r="D37" s="23"/>
      <c r="E37" s="23"/>
      <c r="F37" s="24">
        <v>20</v>
      </c>
      <c r="G37" s="24">
        <v>30</v>
      </c>
      <c r="H37" s="23"/>
      <c r="I37" s="23"/>
      <c r="J37" s="23"/>
      <c r="K37" s="23">
        <v>3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72">
        <f t="shared" si="2"/>
        <v>73</v>
      </c>
      <c r="AK37" s="34">
        <v>13</v>
      </c>
      <c r="AL37" s="55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 s="56"/>
    </row>
    <row r="38" spans="1:85" s="1" customFormat="1" ht="15" customHeight="1" x14ac:dyDescent="0.25">
      <c r="A38" s="30"/>
      <c r="B38" s="62" t="s">
        <v>42</v>
      </c>
      <c r="C38" s="26">
        <v>20</v>
      </c>
      <c r="D38" s="23"/>
      <c r="E38" s="23"/>
      <c r="F38" s="24">
        <v>15</v>
      </c>
      <c r="G38" s="24">
        <v>36</v>
      </c>
      <c r="H38" s="23"/>
      <c r="I38" s="23"/>
      <c r="J38" s="23"/>
      <c r="K38" s="23">
        <v>3</v>
      </c>
      <c r="L38" s="23"/>
      <c r="M38" s="23"/>
      <c r="N38" s="23"/>
      <c r="O38" s="23"/>
      <c r="P38" s="23"/>
      <c r="Q38" s="23"/>
      <c r="R38" s="23"/>
      <c r="S38" s="26">
        <v>40</v>
      </c>
      <c r="T38" s="26">
        <v>40</v>
      </c>
      <c r="U38" s="26"/>
      <c r="V38" s="23"/>
      <c r="W38" s="23"/>
      <c r="X38" s="23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73">
        <f t="shared" si="2"/>
        <v>154</v>
      </c>
      <c r="AK38" s="28">
        <v>14</v>
      </c>
      <c r="AL38" s="6"/>
      <c r="CG38" s="7"/>
    </row>
    <row r="39" spans="1:85" ht="15" customHeight="1" x14ac:dyDescent="0.25">
      <c r="A39" s="30"/>
      <c r="B39" s="63" t="s">
        <v>26</v>
      </c>
      <c r="C39" s="23">
        <v>20</v>
      </c>
      <c r="D39" s="23">
        <v>20</v>
      </c>
      <c r="E39" s="23"/>
      <c r="F39" s="23">
        <f>120+5</f>
        <v>125</v>
      </c>
      <c r="G39" s="23">
        <v>12</v>
      </c>
      <c r="H39" s="23"/>
      <c r="I39" s="23"/>
      <c r="J39" s="23"/>
      <c r="K39" s="23">
        <v>30</v>
      </c>
      <c r="L39" s="23"/>
      <c r="M39" s="23"/>
      <c r="N39" s="23"/>
      <c r="O39" s="23"/>
      <c r="P39" s="23"/>
      <c r="Q39" s="23"/>
      <c r="R39" s="23"/>
      <c r="S39" s="26">
        <v>40</v>
      </c>
      <c r="T39" s="26">
        <v>40</v>
      </c>
      <c r="U39" s="26"/>
      <c r="V39" s="23"/>
      <c r="W39" s="23"/>
      <c r="X39" s="23"/>
      <c r="Y39" s="26">
        <v>20</v>
      </c>
      <c r="Z39" s="26">
        <v>20</v>
      </c>
      <c r="AA39" s="26"/>
      <c r="AB39" s="26"/>
      <c r="AC39" s="26"/>
      <c r="AD39" s="26"/>
      <c r="AE39" s="26"/>
      <c r="AF39" s="26"/>
      <c r="AG39" s="26"/>
      <c r="AH39" s="26"/>
      <c r="AI39" s="26"/>
      <c r="AJ39" s="72">
        <f t="shared" si="2"/>
        <v>327</v>
      </c>
      <c r="AK39" s="28">
        <v>15</v>
      </c>
      <c r="AL39" s="6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7"/>
    </row>
    <row r="40" spans="1:85" ht="15" customHeight="1" x14ac:dyDescent="0.25">
      <c r="A40" s="30"/>
      <c r="B40" s="62" t="s">
        <v>34</v>
      </c>
      <c r="C40" s="23">
        <v>0</v>
      </c>
      <c r="D40" s="23"/>
      <c r="E40" s="23"/>
      <c r="F40" s="24">
        <v>0</v>
      </c>
      <c r="G40" s="24">
        <v>0</v>
      </c>
      <c r="H40" s="23"/>
      <c r="I40" s="23"/>
      <c r="J40" s="23"/>
      <c r="K40" s="23">
        <v>1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72">
        <f t="shared" si="2"/>
        <v>1</v>
      </c>
      <c r="AK40" s="34">
        <v>16</v>
      </c>
      <c r="AL40" s="55"/>
      <c r="CG40" s="56"/>
    </row>
    <row r="41" spans="1:85" s="42" customFormat="1" ht="16.5" customHeight="1" x14ac:dyDescent="0.25">
      <c r="A41" s="30"/>
      <c r="B41" s="62" t="s">
        <v>45</v>
      </c>
      <c r="C41" s="23">
        <v>20</v>
      </c>
      <c r="D41" s="23"/>
      <c r="E41" s="23"/>
      <c r="F41" s="24">
        <v>65</v>
      </c>
      <c r="G41" s="24">
        <v>21</v>
      </c>
      <c r="H41" s="23"/>
      <c r="I41" s="23"/>
      <c r="J41" s="23"/>
      <c r="K41" s="23">
        <v>3</v>
      </c>
      <c r="L41" s="23"/>
      <c r="M41" s="23"/>
      <c r="N41" s="23"/>
      <c r="O41" s="23"/>
      <c r="P41" s="23"/>
      <c r="Q41" s="23"/>
      <c r="R41" s="23"/>
      <c r="S41" s="29">
        <v>40</v>
      </c>
      <c r="T41" s="23">
        <v>40</v>
      </c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72">
        <f t="shared" si="2"/>
        <v>189</v>
      </c>
      <c r="AK41" s="34">
        <v>17</v>
      </c>
      <c r="AL41" s="55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 s="56"/>
    </row>
    <row r="42" spans="1:85" s="1" customFormat="1" ht="15" customHeight="1" x14ac:dyDescent="0.25">
      <c r="A42" s="30"/>
      <c r="B42" s="62" t="s">
        <v>36</v>
      </c>
      <c r="C42" s="23">
        <v>20</v>
      </c>
      <c r="D42" s="23"/>
      <c r="E42" s="23"/>
      <c r="F42" s="24">
        <v>80</v>
      </c>
      <c r="G42" s="24">
        <v>48</v>
      </c>
      <c r="H42" s="23"/>
      <c r="I42" s="23"/>
      <c r="J42" s="23"/>
      <c r="K42" s="23">
        <v>3</v>
      </c>
      <c r="L42" s="23"/>
      <c r="M42" s="23"/>
      <c r="N42" s="23"/>
      <c r="O42" s="23"/>
      <c r="P42" s="23"/>
      <c r="Q42" s="23"/>
      <c r="R42" s="23"/>
      <c r="S42" s="26">
        <v>40</v>
      </c>
      <c r="T42" s="26">
        <v>40</v>
      </c>
      <c r="U42" s="26"/>
      <c r="V42" s="23"/>
      <c r="W42" s="23"/>
      <c r="X42" s="23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72">
        <f t="shared" si="2"/>
        <v>231</v>
      </c>
      <c r="AK42" s="28">
        <v>18</v>
      </c>
      <c r="AL42" s="6"/>
      <c r="CG42" s="7"/>
    </row>
    <row r="43" spans="1:85" ht="15" customHeight="1" x14ac:dyDescent="0.25">
      <c r="A43" s="30"/>
      <c r="B43" s="62" t="s">
        <v>47</v>
      </c>
      <c r="C43" s="69">
        <v>0</v>
      </c>
      <c r="D43" s="23"/>
      <c r="E43" s="23"/>
      <c r="F43" s="53">
        <v>0</v>
      </c>
      <c r="G43" s="53">
        <v>0</v>
      </c>
      <c r="H43" s="23"/>
      <c r="I43" s="23"/>
      <c r="J43" s="23"/>
      <c r="K43" s="23">
        <v>1</v>
      </c>
      <c r="L43" s="23"/>
      <c r="M43" s="23"/>
      <c r="N43" s="23"/>
      <c r="O43" s="23"/>
      <c r="P43" s="23"/>
      <c r="Q43" s="23"/>
      <c r="R43" s="23"/>
      <c r="S43" s="70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72">
        <f t="shared" si="2"/>
        <v>1</v>
      </c>
      <c r="AK43" s="39">
        <v>19</v>
      </c>
      <c r="AL43" s="55"/>
      <c r="CG43" s="56"/>
    </row>
    <row r="44" spans="1:85" ht="15" customHeight="1" x14ac:dyDescent="0.25">
      <c r="A44" s="21"/>
      <c r="B44" s="62" t="s">
        <v>31</v>
      </c>
      <c r="C44" s="26">
        <v>20</v>
      </c>
      <c r="D44" s="23">
        <v>20</v>
      </c>
      <c r="E44" s="23"/>
      <c r="F44" s="24">
        <f>170+5</f>
        <v>175</v>
      </c>
      <c r="G44" s="24">
        <v>75</v>
      </c>
      <c r="H44" s="23"/>
      <c r="I44" s="23"/>
      <c r="J44" s="23"/>
      <c r="K44" s="23">
        <v>30</v>
      </c>
      <c r="L44" s="23"/>
      <c r="M44" s="23"/>
      <c r="N44" s="23"/>
      <c r="O44" s="23"/>
      <c r="P44" s="23"/>
      <c r="Q44" s="23"/>
      <c r="R44" s="23"/>
      <c r="S44" s="26">
        <v>40</v>
      </c>
      <c r="T44" s="26">
        <v>40</v>
      </c>
      <c r="U44" s="26"/>
      <c r="V44" s="23"/>
      <c r="W44" s="23"/>
      <c r="X44" s="23"/>
      <c r="Y44" s="26">
        <v>10</v>
      </c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73">
        <f t="shared" si="2"/>
        <v>410</v>
      </c>
      <c r="AK44" s="28">
        <v>20</v>
      </c>
      <c r="AL44" s="6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7"/>
    </row>
    <row r="45" spans="1:85" s="42" customFormat="1" ht="14.1" customHeight="1" x14ac:dyDescent="0.25">
      <c r="A45" s="21"/>
      <c r="B45" s="62" t="s">
        <v>61</v>
      </c>
      <c r="C45" s="26">
        <v>20</v>
      </c>
      <c r="D45" s="23">
        <v>20</v>
      </c>
      <c r="E45" s="23"/>
      <c r="F45" s="24">
        <f>75+5</f>
        <v>80</v>
      </c>
      <c r="G45" s="24">
        <v>3</v>
      </c>
      <c r="H45" s="23"/>
      <c r="I45" s="23">
        <v>30</v>
      </c>
      <c r="J45" s="23"/>
      <c r="K45" s="23">
        <v>1</v>
      </c>
      <c r="L45" s="23"/>
      <c r="M45" s="23"/>
      <c r="N45" s="23"/>
      <c r="O45" s="23"/>
      <c r="P45" s="23"/>
      <c r="Q45" s="23"/>
      <c r="R45" s="23"/>
      <c r="S45" s="25">
        <v>40</v>
      </c>
      <c r="T45" s="26">
        <v>40</v>
      </c>
      <c r="U45" s="26"/>
      <c r="V45" s="23"/>
      <c r="W45" s="23"/>
      <c r="X45" s="23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73">
        <f t="shared" si="2"/>
        <v>234</v>
      </c>
      <c r="AK45" s="28">
        <v>21</v>
      </c>
      <c r="AL45" s="6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7"/>
    </row>
    <row r="46" spans="1:85" ht="15" customHeight="1" x14ac:dyDescent="0.25">
      <c r="A46" s="21"/>
      <c r="B46" s="62" t="s">
        <v>33</v>
      </c>
      <c r="C46" s="26">
        <v>20</v>
      </c>
      <c r="D46" s="43">
        <v>20</v>
      </c>
      <c r="E46" s="43"/>
      <c r="F46" s="44">
        <f>75+5</f>
        <v>80</v>
      </c>
      <c r="G46" s="44">
        <v>48</v>
      </c>
      <c r="H46" s="23"/>
      <c r="I46" s="23"/>
      <c r="J46" s="23"/>
      <c r="K46" s="23">
        <v>12</v>
      </c>
      <c r="L46" s="23"/>
      <c r="M46" s="23"/>
      <c r="N46" s="23"/>
      <c r="O46" s="23"/>
      <c r="P46" s="23"/>
      <c r="Q46" s="23"/>
      <c r="R46" s="23"/>
      <c r="S46" s="45">
        <v>40</v>
      </c>
      <c r="T46" s="46">
        <v>40</v>
      </c>
      <c r="U46" s="26"/>
      <c r="V46" s="23"/>
      <c r="W46" s="23"/>
      <c r="X46" s="23"/>
      <c r="Y46" s="26">
        <v>10</v>
      </c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74">
        <f t="shared" si="2"/>
        <v>270</v>
      </c>
      <c r="AK46" s="47">
        <v>22</v>
      </c>
      <c r="AL46" s="6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7"/>
    </row>
    <row r="47" spans="1:85" ht="15.6" customHeight="1" x14ac:dyDescent="0.25">
      <c r="A47" s="30"/>
      <c r="B47" s="71" t="s">
        <v>92</v>
      </c>
      <c r="C47" s="33">
        <v>0</v>
      </c>
      <c r="D47" s="23"/>
      <c r="E47" s="23"/>
      <c r="F47" s="24">
        <v>40</v>
      </c>
      <c r="G47" s="24">
        <v>24</v>
      </c>
      <c r="H47" s="23"/>
      <c r="I47" s="23"/>
      <c r="J47" s="23"/>
      <c r="K47" s="23">
        <v>12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72">
        <f t="shared" si="2"/>
        <v>76</v>
      </c>
      <c r="AK47" s="34">
        <v>23</v>
      </c>
      <c r="AL47" s="55"/>
      <c r="CG47" s="56"/>
    </row>
    <row r="48" spans="1:85" s="40" customFormat="1" ht="16.5" customHeight="1" x14ac:dyDescent="0.25">
      <c r="A48" s="21"/>
      <c r="B48" s="62" t="s">
        <v>51</v>
      </c>
      <c r="C48" s="26">
        <v>20</v>
      </c>
      <c r="D48" s="23">
        <v>20</v>
      </c>
      <c r="E48" s="23"/>
      <c r="F48" s="24">
        <v>30</v>
      </c>
      <c r="G48" s="24">
        <v>12</v>
      </c>
      <c r="H48" s="23"/>
      <c r="I48" s="23"/>
      <c r="J48" s="23"/>
      <c r="K48" s="23">
        <v>3</v>
      </c>
      <c r="L48" s="23"/>
      <c r="M48" s="23"/>
      <c r="N48" s="23"/>
      <c r="O48" s="23"/>
      <c r="P48" s="23"/>
      <c r="Q48" s="23"/>
      <c r="R48" s="23"/>
      <c r="S48" s="29">
        <v>40</v>
      </c>
      <c r="T48" s="26">
        <v>40</v>
      </c>
      <c r="U48" s="26"/>
      <c r="V48" s="23"/>
      <c r="W48" s="23"/>
      <c r="X48" s="23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73">
        <f t="shared" si="2"/>
        <v>165</v>
      </c>
      <c r="AK48" s="28">
        <v>24</v>
      </c>
      <c r="AL48" s="6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7"/>
    </row>
    <row r="49" spans="1:85" ht="15" customHeight="1" x14ac:dyDescent="0.25">
      <c r="A49" s="30"/>
      <c r="B49" s="63" t="s">
        <v>29</v>
      </c>
      <c r="C49" s="26">
        <v>20</v>
      </c>
      <c r="D49" s="23"/>
      <c r="E49" s="23"/>
      <c r="F49" s="24">
        <v>50</v>
      </c>
      <c r="G49" s="24">
        <v>75</v>
      </c>
      <c r="H49" s="23"/>
      <c r="I49" s="23"/>
      <c r="J49" s="23"/>
      <c r="K49" s="23">
        <v>12</v>
      </c>
      <c r="L49" s="23"/>
      <c r="M49" s="23"/>
      <c r="N49" s="23"/>
      <c r="O49" s="23"/>
      <c r="P49" s="23"/>
      <c r="Q49" s="23"/>
      <c r="R49" s="23"/>
      <c r="S49" s="26">
        <v>40</v>
      </c>
      <c r="T49" s="26">
        <v>40</v>
      </c>
      <c r="U49" s="26"/>
      <c r="V49" s="23"/>
      <c r="W49" s="23"/>
      <c r="X49" s="23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73">
        <f t="shared" si="2"/>
        <v>237</v>
      </c>
      <c r="AK49" s="28">
        <v>25</v>
      </c>
      <c r="AL49" s="6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7"/>
    </row>
    <row r="50" spans="1:85" ht="15" customHeight="1" x14ac:dyDescent="0.25">
      <c r="A50" s="41"/>
      <c r="B50" s="63" t="s">
        <v>65</v>
      </c>
      <c r="C50" s="26">
        <v>0</v>
      </c>
      <c r="D50" s="23"/>
      <c r="E50" s="23"/>
      <c r="F50" s="24">
        <v>0</v>
      </c>
      <c r="G50" s="24">
        <v>0</v>
      </c>
      <c r="H50" s="23"/>
      <c r="I50" s="23"/>
      <c r="J50" s="23"/>
      <c r="K50" s="23">
        <v>1</v>
      </c>
      <c r="L50" s="23"/>
      <c r="M50" s="23"/>
      <c r="N50" s="23"/>
      <c r="O50" s="23"/>
      <c r="P50" s="23"/>
      <c r="Q50" s="23"/>
      <c r="R50" s="23"/>
      <c r="S50" s="26"/>
      <c r="T50" s="26"/>
      <c r="U50" s="26"/>
      <c r="V50" s="23"/>
      <c r="W50" s="23"/>
      <c r="X50" s="23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73">
        <f t="shared" si="2"/>
        <v>1</v>
      </c>
      <c r="AK50" s="27">
        <v>26</v>
      </c>
      <c r="AL50" s="6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7"/>
    </row>
    <row r="51" spans="1:85" ht="15" customHeight="1" x14ac:dyDescent="0.25">
      <c r="A51" s="30"/>
      <c r="B51" s="62" t="s">
        <v>50</v>
      </c>
      <c r="C51" s="32">
        <v>0</v>
      </c>
      <c r="D51" s="23">
        <v>20</v>
      </c>
      <c r="E51" s="23"/>
      <c r="F51" s="24">
        <f>130+10</f>
        <v>140</v>
      </c>
      <c r="G51" s="24">
        <v>48</v>
      </c>
      <c r="H51" s="23"/>
      <c r="I51" s="23"/>
      <c r="J51" s="23"/>
      <c r="K51" s="23">
        <v>30</v>
      </c>
      <c r="L51" s="23"/>
      <c r="M51" s="23"/>
      <c r="N51" s="23"/>
      <c r="O51" s="23"/>
      <c r="P51" s="23"/>
      <c r="Q51" s="23"/>
      <c r="R51" s="23"/>
      <c r="S51" s="26">
        <v>40</v>
      </c>
      <c r="T51" s="26">
        <v>40</v>
      </c>
      <c r="U51" s="26"/>
      <c r="V51" s="23"/>
      <c r="W51" s="23"/>
      <c r="X51" s="23"/>
      <c r="Y51" s="26">
        <v>10</v>
      </c>
      <c r="Z51" s="26">
        <v>20</v>
      </c>
      <c r="AA51" s="26">
        <v>20</v>
      </c>
      <c r="AB51" s="26"/>
      <c r="AC51" s="26"/>
      <c r="AD51" s="26"/>
      <c r="AE51" s="26"/>
      <c r="AF51" s="26"/>
      <c r="AG51" s="26"/>
      <c r="AH51" s="26"/>
      <c r="AI51" s="26"/>
      <c r="AJ51" s="73">
        <f t="shared" si="2"/>
        <v>368</v>
      </c>
      <c r="AK51" s="28">
        <v>27</v>
      </c>
      <c r="AL51" s="6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7"/>
    </row>
    <row r="52" spans="1:85" ht="15" customHeight="1" x14ac:dyDescent="0.25">
      <c r="A52" s="30"/>
      <c r="B52" s="62" t="s">
        <v>53</v>
      </c>
      <c r="C52" s="23">
        <v>0</v>
      </c>
      <c r="D52" s="23"/>
      <c r="E52" s="23"/>
      <c r="F52" s="24">
        <v>20</v>
      </c>
      <c r="G52" s="24">
        <v>90</v>
      </c>
      <c r="H52" s="23"/>
      <c r="I52" s="23"/>
      <c r="J52" s="23"/>
      <c r="K52" s="23">
        <v>1</v>
      </c>
      <c r="L52" s="23"/>
      <c r="M52" s="23"/>
      <c r="N52" s="23"/>
      <c r="O52" s="23"/>
      <c r="P52" s="23"/>
      <c r="Q52" s="23"/>
      <c r="R52" s="23"/>
      <c r="S52" s="29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72">
        <f t="shared" si="2"/>
        <v>111</v>
      </c>
      <c r="AK52" s="34">
        <v>28</v>
      </c>
      <c r="AL52" s="55"/>
      <c r="CG52" s="56"/>
    </row>
    <row r="53" spans="1:85" ht="15" customHeight="1" x14ac:dyDescent="0.25">
      <c r="A53" s="48"/>
      <c r="B53" s="62" t="s">
        <v>55</v>
      </c>
      <c r="C53" s="26">
        <v>0</v>
      </c>
      <c r="D53" s="23"/>
      <c r="E53" s="23"/>
      <c r="F53" s="24">
        <v>15</v>
      </c>
      <c r="G53" s="24">
        <v>3</v>
      </c>
      <c r="H53" s="23"/>
      <c r="I53" s="23"/>
      <c r="J53" s="23"/>
      <c r="K53" s="23">
        <v>1</v>
      </c>
      <c r="L53" s="23"/>
      <c r="M53" s="23"/>
      <c r="N53" s="23"/>
      <c r="O53" s="23"/>
      <c r="P53" s="23"/>
      <c r="Q53" s="23"/>
      <c r="R53" s="23"/>
      <c r="S53" s="25"/>
      <c r="T53" s="26"/>
      <c r="U53" s="26"/>
      <c r="V53" s="23"/>
      <c r="W53" s="23"/>
      <c r="X53" s="23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73">
        <f t="shared" si="2"/>
        <v>19</v>
      </c>
      <c r="AK53" s="37">
        <v>29</v>
      </c>
      <c r="AL53" s="6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7"/>
    </row>
    <row r="54" spans="1:85" ht="15" customHeight="1" x14ac:dyDescent="0.25">
      <c r="A54" s="30"/>
      <c r="B54" s="62" t="s">
        <v>54</v>
      </c>
      <c r="C54" s="33">
        <v>0</v>
      </c>
      <c r="D54" s="23"/>
      <c r="E54" s="23"/>
      <c r="F54" s="24">
        <v>15</v>
      </c>
      <c r="G54" s="24">
        <v>9</v>
      </c>
      <c r="H54" s="23"/>
      <c r="I54" s="23"/>
      <c r="J54" s="23"/>
      <c r="K54" s="23">
        <v>1</v>
      </c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72">
        <f t="shared" si="2"/>
        <v>25</v>
      </c>
      <c r="AK54" s="34">
        <v>30</v>
      </c>
      <c r="AL54" s="55"/>
      <c r="CG54" s="56"/>
    </row>
    <row r="55" spans="1:85" s="1" customFormat="1" ht="15" customHeight="1" x14ac:dyDescent="0.25">
      <c r="A55" s="21"/>
      <c r="B55" s="62" t="s">
        <v>93</v>
      </c>
      <c r="C55" s="26">
        <v>20</v>
      </c>
      <c r="D55" s="23"/>
      <c r="E55" s="23"/>
      <c r="F55" s="24">
        <v>25</v>
      </c>
      <c r="G55" s="24">
        <v>0</v>
      </c>
      <c r="H55" s="23"/>
      <c r="I55" s="23"/>
      <c r="J55" s="26"/>
      <c r="K55" s="26">
        <v>1</v>
      </c>
      <c r="L55" s="26"/>
      <c r="M55" s="26"/>
      <c r="N55" s="26"/>
      <c r="O55" s="26"/>
      <c r="P55" s="26"/>
      <c r="Q55" s="26"/>
      <c r="R55" s="26"/>
      <c r="S55" s="26">
        <v>40</v>
      </c>
      <c r="T55" s="26">
        <v>40</v>
      </c>
      <c r="U55" s="26"/>
      <c r="V55" s="23"/>
      <c r="W55" s="23"/>
      <c r="X55" s="23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73">
        <f t="shared" si="2"/>
        <v>126</v>
      </c>
      <c r="AK55" s="28">
        <v>31</v>
      </c>
      <c r="AL55" s="6"/>
      <c r="CG55" s="7"/>
    </row>
    <row r="56" spans="1:85" ht="15" customHeight="1" x14ac:dyDescent="0.25">
      <c r="A56" s="30"/>
      <c r="B56" s="62" t="s">
        <v>41</v>
      </c>
      <c r="C56" s="23">
        <v>0</v>
      </c>
      <c r="D56" s="23">
        <v>20</v>
      </c>
      <c r="E56" s="23"/>
      <c r="F56" s="24">
        <v>10</v>
      </c>
      <c r="G56" s="24">
        <v>9</v>
      </c>
      <c r="H56" s="23"/>
      <c r="I56" s="23"/>
      <c r="J56" s="23"/>
      <c r="K56" s="23">
        <v>0</v>
      </c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72">
        <f t="shared" si="2"/>
        <v>39</v>
      </c>
      <c r="AK56" s="34">
        <v>32</v>
      </c>
      <c r="AL56" s="55"/>
      <c r="CG56" s="56"/>
    </row>
    <row r="57" spans="1:85" ht="15" customHeight="1" x14ac:dyDescent="0.25">
      <c r="A57" s="30"/>
      <c r="B57" s="62" t="s">
        <v>43</v>
      </c>
      <c r="C57" s="23">
        <v>20</v>
      </c>
      <c r="D57" s="23">
        <v>20</v>
      </c>
      <c r="E57" s="23"/>
      <c r="F57" s="24">
        <f>55+5</f>
        <v>60</v>
      </c>
      <c r="G57" s="24">
        <v>12</v>
      </c>
      <c r="H57" s="23"/>
      <c r="I57" s="23"/>
      <c r="J57" s="23"/>
      <c r="K57" s="23">
        <v>3</v>
      </c>
      <c r="L57" s="23"/>
      <c r="M57" s="23"/>
      <c r="N57" s="23"/>
      <c r="O57" s="23"/>
      <c r="P57" s="23"/>
      <c r="Q57" s="23"/>
      <c r="R57" s="23"/>
      <c r="S57" s="29">
        <v>40</v>
      </c>
      <c r="T57" s="23">
        <v>40</v>
      </c>
      <c r="U57" s="23"/>
      <c r="V57" s="23"/>
      <c r="W57" s="23"/>
      <c r="X57" s="23"/>
      <c r="Y57" s="23">
        <v>10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72">
        <f t="shared" si="2"/>
        <v>205</v>
      </c>
      <c r="AK57" s="34">
        <v>33</v>
      </c>
      <c r="AL57" s="55"/>
      <c r="CG57" s="56"/>
    </row>
    <row r="58" spans="1:85" ht="15" customHeight="1" x14ac:dyDescent="0.25">
      <c r="A58" s="30"/>
      <c r="B58" s="62" t="s">
        <v>94</v>
      </c>
      <c r="C58" s="23">
        <v>0</v>
      </c>
      <c r="D58" s="23"/>
      <c r="E58" s="23"/>
      <c r="F58" s="24">
        <v>30</v>
      </c>
      <c r="G58" s="24">
        <v>63</v>
      </c>
      <c r="H58" s="23"/>
      <c r="I58" s="23"/>
      <c r="J58" s="23"/>
      <c r="K58" s="23">
        <v>12</v>
      </c>
      <c r="L58" s="23"/>
      <c r="M58" s="23"/>
      <c r="N58" s="23"/>
      <c r="O58" s="23"/>
      <c r="P58" s="23"/>
      <c r="Q58" s="23"/>
      <c r="R58" s="23"/>
      <c r="S58" s="29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72">
        <f t="shared" si="2"/>
        <v>105</v>
      </c>
      <c r="AK58" s="34">
        <v>34</v>
      </c>
      <c r="AL58" s="55"/>
      <c r="CG58" s="56"/>
    </row>
    <row r="59" spans="1:85" ht="15" customHeight="1" x14ac:dyDescent="0.25">
      <c r="A59" s="30"/>
      <c r="B59" s="62" t="s">
        <v>95</v>
      </c>
      <c r="C59" s="23">
        <v>0</v>
      </c>
      <c r="D59" s="33"/>
      <c r="E59" s="33"/>
      <c r="F59" s="24">
        <v>0</v>
      </c>
      <c r="G59" s="24">
        <v>48</v>
      </c>
      <c r="H59" s="23"/>
      <c r="I59" s="23"/>
      <c r="J59" s="23"/>
      <c r="K59" s="23">
        <v>30</v>
      </c>
      <c r="L59" s="23"/>
      <c r="M59" s="23"/>
      <c r="N59" s="23"/>
      <c r="O59" s="23"/>
      <c r="P59" s="23"/>
      <c r="Q59" s="23"/>
      <c r="R59" s="23"/>
      <c r="S59" s="24"/>
      <c r="T59" s="24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72">
        <f t="shared" ref="AJ59:AJ68" si="3">SUM(C59:AI59)</f>
        <v>78</v>
      </c>
      <c r="AK59" s="34">
        <v>35</v>
      </c>
      <c r="AL59" s="19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20"/>
    </row>
    <row r="60" spans="1:85" ht="15" customHeight="1" x14ac:dyDescent="0.25">
      <c r="A60" s="30"/>
      <c r="B60" s="62" t="s">
        <v>57</v>
      </c>
      <c r="C60" s="26">
        <v>0</v>
      </c>
      <c r="D60" s="23"/>
      <c r="E60" s="23"/>
      <c r="F60" s="24">
        <v>0</v>
      </c>
      <c r="G60" s="24">
        <v>0</v>
      </c>
      <c r="H60" s="23"/>
      <c r="I60" s="23"/>
      <c r="J60" s="23"/>
      <c r="K60" s="23">
        <v>0</v>
      </c>
      <c r="L60" s="23"/>
      <c r="M60" s="23"/>
      <c r="N60" s="23"/>
      <c r="O60" s="23"/>
      <c r="P60" s="23"/>
      <c r="Q60" s="23"/>
      <c r="R60" s="23"/>
      <c r="S60" s="26"/>
      <c r="T60" s="26"/>
      <c r="U60" s="26"/>
      <c r="V60" s="23"/>
      <c r="W60" s="23"/>
      <c r="X60" s="23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73">
        <f t="shared" si="3"/>
        <v>0</v>
      </c>
      <c r="AK60" s="28">
        <v>36</v>
      </c>
      <c r="AL60" s="6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7"/>
    </row>
    <row r="61" spans="1:85" ht="15" customHeight="1" x14ac:dyDescent="0.25">
      <c r="A61" s="30"/>
      <c r="B61" s="62" t="s">
        <v>96</v>
      </c>
      <c r="C61" s="23">
        <v>0</v>
      </c>
      <c r="D61" s="33"/>
      <c r="E61" s="23"/>
      <c r="F61" s="24">
        <v>5</v>
      </c>
      <c r="G61" s="24">
        <v>21</v>
      </c>
      <c r="H61" s="23"/>
      <c r="I61" s="23"/>
      <c r="J61" s="23"/>
      <c r="K61" s="23">
        <v>0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72">
        <f t="shared" si="3"/>
        <v>26</v>
      </c>
      <c r="AK61" s="34">
        <v>37</v>
      </c>
      <c r="AL61" s="55"/>
      <c r="CG61" s="56"/>
    </row>
    <row r="62" spans="1:85" ht="15" customHeight="1" x14ac:dyDescent="0.25">
      <c r="A62" s="30"/>
      <c r="B62" s="62" t="s">
        <v>64</v>
      </c>
      <c r="C62" s="23">
        <v>0</v>
      </c>
      <c r="D62" s="23"/>
      <c r="E62" s="23"/>
      <c r="F62" s="24">
        <v>0</v>
      </c>
      <c r="G62" s="24">
        <v>0</v>
      </c>
      <c r="H62" s="23"/>
      <c r="I62" s="23"/>
      <c r="J62" s="23"/>
      <c r="K62" s="23">
        <v>0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72">
        <f t="shared" si="3"/>
        <v>0</v>
      </c>
      <c r="AK62" s="34">
        <v>38</v>
      </c>
      <c r="AL62" s="55"/>
      <c r="CG62" s="56"/>
    </row>
    <row r="63" spans="1:85" ht="15" customHeight="1" x14ac:dyDescent="0.25">
      <c r="A63" s="30"/>
      <c r="B63" s="62" t="s">
        <v>63</v>
      </c>
      <c r="C63" s="23">
        <v>0</v>
      </c>
      <c r="D63" s="23"/>
      <c r="E63" s="23"/>
      <c r="F63" s="24">
        <v>0</v>
      </c>
      <c r="G63" s="24">
        <v>6</v>
      </c>
      <c r="H63" s="23"/>
      <c r="I63" s="23"/>
      <c r="J63" s="23"/>
      <c r="K63" s="23">
        <v>3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72">
        <f t="shared" si="3"/>
        <v>9</v>
      </c>
      <c r="AK63" s="34">
        <v>39</v>
      </c>
      <c r="AL63" s="55"/>
      <c r="CG63" s="56"/>
    </row>
    <row r="64" spans="1:85" s="1" customFormat="1" ht="15.6" customHeight="1" x14ac:dyDescent="0.25">
      <c r="A64" s="21"/>
      <c r="B64" s="62" t="s">
        <v>62</v>
      </c>
      <c r="C64" s="26">
        <v>0</v>
      </c>
      <c r="D64" s="23"/>
      <c r="E64" s="23"/>
      <c r="F64" s="24">
        <v>100</v>
      </c>
      <c r="G64" s="24">
        <v>3</v>
      </c>
      <c r="H64" s="23"/>
      <c r="I64" s="23"/>
      <c r="J64" s="23"/>
      <c r="K64" s="23">
        <v>1</v>
      </c>
      <c r="L64" s="23"/>
      <c r="M64" s="23"/>
      <c r="N64" s="23"/>
      <c r="O64" s="23"/>
      <c r="P64" s="23"/>
      <c r="Q64" s="23"/>
      <c r="R64" s="23"/>
      <c r="S64" s="26">
        <v>40</v>
      </c>
      <c r="T64" s="26"/>
      <c r="U64" s="26"/>
      <c r="V64" s="23"/>
      <c r="W64" s="23"/>
      <c r="X64" s="23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73">
        <f t="shared" si="3"/>
        <v>144</v>
      </c>
      <c r="AK64" s="28">
        <v>40</v>
      </c>
      <c r="AL64" s="6"/>
      <c r="CG64" s="7"/>
    </row>
    <row r="65" spans="1:85" ht="15" customHeight="1" x14ac:dyDescent="0.25">
      <c r="A65" s="30"/>
      <c r="B65" s="62" t="s">
        <v>58</v>
      </c>
      <c r="C65" s="23">
        <v>0</v>
      </c>
      <c r="D65" s="23"/>
      <c r="E65" s="23"/>
      <c r="F65" s="24">
        <v>40</v>
      </c>
      <c r="G65" s="24">
        <v>3</v>
      </c>
      <c r="H65" s="23"/>
      <c r="I65" s="23"/>
      <c r="J65" s="23"/>
      <c r="K65" s="23">
        <v>3</v>
      </c>
      <c r="L65" s="23"/>
      <c r="M65" s="23"/>
      <c r="N65" s="23"/>
      <c r="O65" s="23"/>
      <c r="P65" s="23"/>
      <c r="Q65" s="23"/>
      <c r="R65" s="23"/>
      <c r="S65" s="29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72">
        <f t="shared" si="3"/>
        <v>46</v>
      </c>
      <c r="AK65" s="34">
        <v>41</v>
      </c>
      <c r="AL65" s="19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20"/>
    </row>
    <row r="66" spans="1:85" ht="15" customHeight="1" x14ac:dyDescent="0.25">
      <c r="A66" s="30"/>
      <c r="B66" s="62" t="s">
        <v>48</v>
      </c>
      <c r="C66" s="23">
        <v>0</v>
      </c>
      <c r="D66" s="33"/>
      <c r="E66" s="33"/>
      <c r="F66" s="24">
        <v>20</v>
      </c>
      <c r="G66" s="24">
        <v>6</v>
      </c>
      <c r="H66" s="23"/>
      <c r="I66" s="23"/>
      <c r="J66" s="23"/>
      <c r="K66" s="23">
        <v>12</v>
      </c>
      <c r="L66" s="23"/>
      <c r="M66" s="23"/>
      <c r="N66" s="23"/>
      <c r="O66" s="23"/>
      <c r="P66" s="23"/>
      <c r="Q66" s="23"/>
      <c r="R66" s="23"/>
      <c r="S66" s="24"/>
      <c r="T66" s="24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72">
        <f t="shared" si="3"/>
        <v>38</v>
      </c>
      <c r="AK66" s="34">
        <v>42</v>
      </c>
      <c r="AL66" s="19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20"/>
    </row>
    <row r="67" spans="1:85" ht="15.6" customHeight="1" x14ac:dyDescent="0.25">
      <c r="A67" s="30"/>
      <c r="B67" s="62" t="s">
        <v>56</v>
      </c>
      <c r="C67" s="23">
        <v>0</v>
      </c>
      <c r="D67" s="43"/>
      <c r="E67" s="43"/>
      <c r="F67" s="44">
        <v>0</v>
      </c>
      <c r="G67" s="44">
        <v>0</v>
      </c>
      <c r="H67" s="23"/>
      <c r="I67" s="23"/>
      <c r="J67" s="23"/>
      <c r="K67" s="23">
        <v>1</v>
      </c>
      <c r="L67" s="23"/>
      <c r="M67" s="23"/>
      <c r="N67" s="23"/>
      <c r="O67" s="23"/>
      <c r="P67" s="23"/>
      <c r="Q67" s="23"/>
      <c r="R67" s="23"/>
      <c r="S67" s="44"/>
      <c r="T67" s="44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75">
        <f t="shared" si="3"/>
        <v>1</v>
      </c>
      <c r="AK67" s="65">
        <v>43</v>
      </c>
      <c r="AL67" s="55"/>
      <c r="CG67" s="56"/>
    </row>
    <row r="68" spans="1:85" s="1" customFormat="1" ht="15.6" customHeight="1" x14ac:dyDescent="0.25">
      <c r="A68" s="30"/>
      <c r="B68" s="63" t="s">
        <v>59</v>
      </c>
      <c r="C68" s="43">
        <v>20</v>
      </c>
      <c r="D68" s="43"/>
      <c r="E68" s="43"/>
      <c r="F68" s="44">
        <v>25</v>
      </c>
      <c r="G68" s="44">
        <v>24</v>
      </c>
      <c r="H68" s="44"/>
      <c r="I68" s="44"/>
      <c r="J68" s="44"/>
      <c r="K68" s="44">
        <v>12</v>
      </c>
      <c r="L68" s="44"/>
      <c r="M68" s="44"/>
      <c r="N68" s="44"/>
      <c r="O68" s="44"/>
      <c r="P68" s="44"/>
      <c r="Q68" s="44"/>
      <c r="R68" s="44"/>
      <c r="S68" s="44">
        <v>40</v>
      </c>
      <c r="T68" s="44">
        <v>40</v>
      </c>
      <c r="U68" s="44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4"/>
      <c r="AJ68" s="75">
        <f t="shared" si="3"/>
        <v>161</v>
      </c>
      <c r="AK68" s="65">
        <v>44</v>
      </c>
      <c r="AL68" s="6"/>
      <c r="CG68" s="7"/>
    </row>
    <row r="69" spans="1:85" x14ac:dyDescent="0.25">
      <c r="A69" s="87" t="s">
        <v>66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6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7"/>
    </row>
    <row r="70" spans="1:85" x14ac:dyDescent="0.25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6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7"/>
    </row>
    <row r="71" spans="1:85" ht="87" customHeight="1" x14ac:dyDescent="0.25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6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7"/>
    </row>
    <row r="72" spans="1:85" x14ac:dyDescent="0.2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6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7"/>
    </row>
    <row r="73" spans="1:85" x14ac:dyDescent="0.2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6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7"/>
    </row>
    <row r="74" spans="1:85" x14ac:dyDescent="0.25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6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7"/>
    </row>
    <row r="75" spans="1:85" x14ac:dyDescent="0.2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6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7"/>
    </row>
    <row r="76" spans="1:85" x14ac:dyDescent="0.25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6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7"/>
    </row>
    <row r="77" spans="1:85" x14ac:dyDescent="0.25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6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7"/>
    </row>
    <row r="78" spans="1:85" x14ac:dyDescent="0.25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6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7"/>
    </row>
    <row r="79" spans="1:85" x14ac:dyDescent="0.25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6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7"/>
    </row>
    <row r="80" spans="1:85" x14ac:dyDescent="0.25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6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7"/>
    </row>
    <row r="81" spans="1:85" x14ac:dyDescent="0.25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6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7"/>
    </row>
    <row r="82" spans="1:85" x14ac:dyDescent="0.25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6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7"/>
    </row>
    <row r="83" spans="1:85" x14ac:dyDescent="0.2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6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7"/>
    </row>
    <row r="84" spans="1:85" x14ac:dyDescent="0.2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6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7"/>
    </row>
    <row r="85" spans="1:85" x14ac:dyDescent="0.2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6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7"/>
    </row>
    <row r="86" spans="1:85" x14ac:dyDescent="0.2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6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7"/>
    </row>
    <row r="87" spans="1:85" x14ac:dyDescent="0.2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6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7"/>
    </row>
    <row r="88" spans="1:85" x14ac:dyDescent="0.2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6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7"/>
    </row>
    <row r="89" spans="1:85" x14ac:dyDescent="0.2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6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7"/>
    </row>
    <row r="90" spans="1:85" x14ac:dyDescent="0.25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6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7"/>
    </row>
    <row r="91" spans="1:85" x14ac:dyDescent="0.2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6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7"/>
    </row>
    <row r="92" spans="1:85" x14ac:dyDescent="0.2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6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7"/>
    </row>
    <row r="93" spans="1:85" x14ac:dyDescent="0.25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6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7"/>
    </row>
    <row r="94" spans="1:85" x14ac:dyDescent="0.25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6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7"/>
    </row>
    <row r="95" spans="1:85" x14ac:dyDescent="0.2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6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7"/>
    </row>
    <row r="96" spans="1:85" x14ac:dyDescent="0.25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6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7"/>
    </row>
    <row r="97" spans="1:85" x14ac:dyDescent="0.2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6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7"/>
    </row>
    <row r="98" spans="1:85" x14ac:dyDescent="0.25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6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7"/>
    </row>
    <row r="99" spans="1:85" x14ac:dyDescent="0.25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6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7"/>
    </row>
    <row r="100" spans="1:85" x14ac:dyDescent="0.2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6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7"/>
    </row>
    <row r="101" spans="1:85" x14ac:dyDescent="0.2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6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7"/>
    </row>
    <row r="102" spans="1:85" x14ac:dyDescent="0.25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6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7"/>
    </row>
    <row r="103" spans="1:85" x14ac:dyDescent="0.25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6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7"/>
    </row>
    <row r="104" spans="1:85" x14ac:dyDescent="0.25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6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7"/>
    </row>
    <row r="105" spans="1:85" x14ac:dyDescent="0.2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6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7"/>
    </row>
    <row r="106" spans="1:85" x14ac:dyDescent="0.2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6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7"/>
    </row>
    <row r="107" spans="1:85" x14ac:dyDescent="0.2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6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7"/>
    </row>
    <row r="108" spans="1:85" x14ac:dyDescent="0.2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6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7"/>
    </row>
    <row r="109" spans="1:85" x14ac:dyDescent="0.25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6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7"/>
    </row>
    <row r="110" spans="1:85" x14ac:dyDescent="0.25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6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7"/>
    </row>
    <row r="111" spans="1:85" x14ac:dyDescent="0.25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6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7"/>
    </row>
    <row r="112" spans="1:85" x14ac:dyDescent="0.2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6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7"/>
    </row>
    <row r="113" spans="1:85" x14ac:dyDescent="0.25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6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7"/>
    </row>
    <row r="114" spans="1:85" x14ac:dyDescent="0.25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6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7"/>
    </row>
    <row r="115" spans="1:85" x14ac:dyDescent="0.2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6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7"/>
    </row>
    <row r="116" spans="1:85" x14ac:dyDescent="0.2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6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7"/>
    </row>
    <row r="117" spans="1:85" x14ac:dyDescent="0.2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6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7"/>
    </row>
    <row r="118" spans="1:85" x14ac:dyDescent="0.2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6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7"/>
    </row>
    <row r="119" spans="1:85" x14ac:dyDescent="0.2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6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7"/>
    </row>
    <row r="120" spans="1:85" x14ac:dyDescent="0.2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6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7"/>
    </row>
    <row r="121" spans="1:85" x14ac:dyDescent="0.2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6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7"/>
    </row>
    <row r="122" spans="1:85" x14ac:dyDescent="0.2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6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7"/>
    </row>
    <row r="123" spans="1:85" x14ac:dyDescent="0.2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6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7"/>
    </row>
    <row r="124" spans="1:85" x14ac:dyDescent="0.2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6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7"/>
    </row>
    <row r="125" spans="1:85" x14ac:dyDescent="0.2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6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7"/>
    </row>
    <row r="126" spans="1:85" x14ac:dyDescent="0.2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6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7"/>
    </row>
    <row r="127" spans="1:85" x14ac:dyDescent="0.2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6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7"/>
    </row>
    <row r="128" spans="1:85" x14ac:dyDescent="0.2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6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7"/>
    </row>
    <row r="129" spans="1:85" x14ac:dyDescent="0.2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6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7"/>
    </row>
    <row r="130" spans="1:85" x14ac:dyDescent="0.2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6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7"/>
    </row>
    <row r="131" spans="1:85" x14ac:dyDescent="0.2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6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7"/>
    </row>
    <row r="132" spans="1:85" x14ac:dyDescent="0.2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6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7"/>
    </row>
    <row r="133" spans="1:85" x14ac:dyDescent="0.2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6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7"/>
    </row>
    <row r="134" spans="1:85" x14ac:dyDescent="0.2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6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7"/>
    </row>
    <row r="135" spans="1:85" x14ac:dyDescent="0.2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6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7"/>
    </row>
    <row r="136" spans="1:85" x14ac:dyDescent="0.2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6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7"/>
    </row>
    <row r="137" spans="1:85" x14ac:dyDescent="0.2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6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7"/>
    </row>
    <row r="138" spans="1:85" x14ac:dyDescent="0.2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6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7"/>
    </row>
    <row r="139" spans="1:85" x14ac:dyDescent="0.2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6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7"/>
    </row>
    <row r="140" spans="1:85" x14ac:dyDescent="0.2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6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7"/>
    </row>
    <row r="141" spans="1:85" x14ac:dyDescent="0.2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6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7"/>
    </row>
    <row r="142" spans="1:85" x14ac:dyDescent="0.2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6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7"/>
    </row>
    <row r="143" spans="1:85" x14ac:dyDescent="0.2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6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7"/>
    </row>
    <row r="144" spans="1:85" x14ac:dyDescent="0.2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6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7"/>
    </row>
    <row r="145" spans="1:85" x14ac:dyDescent="0.2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6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7"/>
    </row>
    <row r="146" spans="1:85" x14ac:dyDescent="0.2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6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7"/>
    </row>
    <row r="147" spans="1:85" x14ac:dyDescent="0.2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6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7"/>
    </row>
    <row r="148" spans="1:85" x14ac:dyDescent="0.2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6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7"/>
    </row>
    <row r="149" spans="1:85" x14ac:dyDescent="0.2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6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7"/>
    </row>
    <row r="150" spans="1:85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6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7"/>
    </row>
    <row r="151" spans="1:85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6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7"/>
    </row>
    <row r="152" spans="1:85" x14ac:dyDescent="0.2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6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7"/>
    </row>
    <row r="153" spans="1:85" x14ac:dyDescent="0.2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6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7"/>
    </row>
    <row r="154" spans="1:85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6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7"/>
    </row>
    <row r="155" spans="1:85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6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7"/>
    </row>
    <row r="156" spans="1:85" x14ac:dyDescent="0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6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7"/>
    </row>
    <row r="157" spans="1:85" x14ac:dyDescent="0.2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6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7"/>
    </row>
    <row r="158" spans="1:85" x14ac:dyDescent="0.2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6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7"/>
    </row>
    <row r="159" spans="1:85" x14ac:dyDescent="0.2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6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7"/>
    </row>
    <row r="160" spans="1:85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6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7"/>
    </row>
    <row r="161" spans="1:85" x14ac:dyDescent="0.2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6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7"/>
    </row>
    <row r="162" spans="1:85" x14ac:dyDescent="0.2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6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7"/>
    </row>
    <row r="163" spans="1:85" x14ac:dyDescent="0.2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6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7"/>
    </row>
    <row r="164" spans="1:85" x14ac:dyDescent="0.2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6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7"/>
    </row>
    <row r="165" spans="1:85" x14ac:dyDescent="0.2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6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7"/>
    </row>
    <row r="166" spans="1:85" x14ac:dyDescent="0.2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6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7"/>
    </row>
    <row r="167" spans="1:85" x14ac:dyDescent="0.2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6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7"/>
    </row>
    <row r="168" spans="1:85" x14ac:dyDescent="0.2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6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7"/>
    </row>
    <row r="169" spans="1:85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6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7"/>
    </row>
    <row r="170" spans="1:85" x14ac:dyDescent="0.2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6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7"/>
    </row>
    <row r="171" spans="1:85" x14ac:dyDescent="0.2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6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7"/>
    </row>
    <row r="172" spans="1:85" x14ac:dyDescent="0.2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6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7"/>
    </row>
    <row r="173" spans="1:85" x14ac:dyDescent="0.2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6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7"/>
    </row>
    <row r="174" spans="1:85" x14ac:dyDescent="0.2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6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7"/>
    </row>
    <row r="175" spans="1:85" x14ac:dyDescent="0.2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6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7"/>
    </row>
    <row r="176" spans="1:85" x14ac:dyDescent="0.2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6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7"/>
    </row>
    <row r="177" spans="1:85" x14ac:dyDescent="0.2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6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7"/>
    </row>
    <row r="178" spans="1:85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6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7"/>
    </row>
    <row r="179" spans="1:85" x14ac:dyDescent="0.2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6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7"/>
    </row>
    <row r="180" spans="1:85" x14ac:dyDescent="0.2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6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7"/>
    </row>
    <row r="181" spans="1:85" x14ac:dyDescent="0.2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6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7"/>
    </row>
    <row r="182" spans="1:85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6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7"/>
    </row>
    <row r="183" spans="1:85" x14ac:dyDescent="0.2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6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7"/>
    </row>
    <row r="184" spans="1:85" x14ac:dyDescent="0.25">
      <c r="AL184" s="6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7"/>
    </row>
    <row r="185" spans="1:85" x14ac:dyDescent="0.25">
      <c r="AL185" s="6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7"/>
    </row>
    <row r="186" spans="1:85" x14ac:dyDescent="0.25">
      <c r="AL186" s="6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7"/>
    </row>
    <row r="187" spans="1:85" x14ac:dyDescent="0.25">
      <c r="AL187" s="6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7"/>
    </row>
    <row r="188" spans="1:85" x14ac:dyDescent="0.25">
      <c r="AL188" s="6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7"/>
    </row>
    <row r="189" spans="1:85" x14ac:dyDescent="0.25">
      <c r="AL189" s="6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7"/>
    </row>
    <row r="190" spans="1:85" x14ac:dyDescent="0.25">
      <c r="AL190" s="6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7"/>
    </row>
    <row r="191" spans="1:85" x14ac:dyDescent="0.25">
      <c r="AL191" s="6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7"/>
    </row>
    <row r="192" spans="1:85" x14ac:dyDescent="0.25">
      <c r="AL192" s="6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7"/>
    </row>
    <row r="193" spans="38:85" x14ac:dyDescent="0.25">
      <c r="AL193" s="6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7"/>
    </row>
    <row r="194" spans="38:85" x14ac:dyDescent="0.25">
      <c r="AL194" s="6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7"/>
    </row>
    <row r="195" spans="38:85" x14ac:dyDescent="0.25">
      <c r="AL195" s="6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7"/>
    </row>
    <row r="196" spans="38:85" x14ac:dyDescent="0.25">
      <c r="AL196" s="6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7"/>
    </row>
    <row r="197" spans="38:85" x14ac:dyDescent="0.25">
      <c r="AL197" s="6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7"/>
    </row>
    <row r="198" spans="38:85" x14ac:dyDescent="0.25">
      <c r="AL198" s="6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7"/>
    </row>
    <row r="199" spans="38:85" x14ac:dyDescent="0.25">
      <c r="AL199" s="6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7"/>
    </row>
    <row r="200" spans="38:85" x14ac:dyDescent="0.25">
      <c r="AL200" s="6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7"/>
    </row>
    <row r="201" spans="38:85" x14ac:dyDescent="0.25">
      <c r="AL201" s="6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7"/>
    </row>
    <row r="202" spans="38:85" x14ac:dyDescent="0.25">
      <c r="AL202" s="6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7"/>
    </row>
    <row r="203" spans="38:85" x14ac:dyDescent="0.25">
      <c r="AL203" s="6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7"/>
    </row>
    <row r="204" spans="38:85" x14ac:dyDescent="0.25">
      <c r="AL204" s="6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7"/>
    </row>
    <row r="205" spans="38:85" x14ac:dyDescent="0.25">
      <c r="AL205" s="6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7"/>
    </row>
    <row r="206" spans="38:85" x14ac:dyDescent="0.25">
      <c r="AL206" s="6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7"/>
    </row>
    <row r="207" spans="38:85" x14ac:dyDescent="0.25">
      <c r="AL207" s="6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7"/>
    </row>
    <row r="208" spans="38:85" x14ac:dyDescent="0.25">
      <c r="AL208" s="6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7"/>
    </row>
    <row r="209" spans="38:85" x14ac:dyDescent="0.25">
      <c r="AL209" s="6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7"/>
    </row>
    <row r="210" spans="38:85" x14ac:dyDescent="0.25">
      <c r="AL210" s="6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7"/>
    </row>
    <row r="211" spans="38:85" x14ac:dyDescent="0.25">
      <c r="AL211" s="6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7"/>
    </row>
    <row r="212" spans="38:85" x14ac:dyDescent="0.25">
      <c r="AL212" s="6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7"/>
    </row>
    <row r="213" spans="38:85" x14ac:dyDescent="0.25">
      <c r="AL213" s="6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7"/>
    </row>
    <row r="214" spans="38:85" x14ac:dyDescent="0.25">
      <c r="AL214" s="6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7"/>
    </row>
    <row r="215" spans="38:85" x14ac:dyDescent="0.25">
      <c r="AL215" s="6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7"/>
    </row>
    <row r="216" spans="38:85" x14ac:dyDescent="0.25">
      <c r="AL216" s="6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7"/>
    </row>
    <row r="217" spans="38:85" x14ac:dyDescent="0.25">
      <c r="AL217" s="6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7"/>
    </row>
    <row r="218" spans="38:85" x14ac:dyDescent="0.25">
      <c r="AL218" s="6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7"/>
    </row>
    <row r="219" spans="38:85" x14ac:dyDescent="0.25">
      <c r="AL219" s="6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7"/>
    </row>
    <row r="220" spans="38:85" x14ac:dyDescent="0.25">
      <c r="AL220" s="6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7"/>
    </row>
    <row r="221" spans="38:85" x14ac:dyDescent="0.25">
      <c r="AL221" s="6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7"/>
    </row>
    <row r="222" spans="38:85" x14ac:dyDescent="0.25">
      <c r="AL222" s="6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7"/>
    </row>
    <row r="223" spans="38:85" x14ac:dyDescent="0.25">
      <c r="AL223" s="6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7"/>
    </row>
    <row r="224" spans="38:85" x14ac:dyDescent="0.25">
      <c r="AL224" s="6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7"/>
    </row>
    <row r="225" spans="38:85" x14ac:dyDescent="0.25">
      <c r="AL225" s="6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7"/>
    </row>
    <row r="226" spans="38:85" x14ac:dyDescent="0.25">
      <c r="AL226" s="6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7"/>
    </row>
    <row r="227" spans="38:85" x14ac:dyDescent="0.25">
      <c r="AL227" s="6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7"/>
    </row>
    <row r="228" spans="38:85" x14ac:dyDescent="0.25">
      <c r="AL228" s="6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7"/>
    </row>
    <row r="229" spans="38:85" x14ac:dyDescent="0.25">
      <c r="AL229" s="6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7"/>
    </row>
    <row r="230" spans="38:85" x14ac:dyDescent="0.25">
      <c r="AL230" s="6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7"/>
    </row>
    <row r="231" spans="38:85" x14ac:dyDescent="0.25">
      <c r="AL231" s="6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7"/>
    </row>
    <row r="232" spans="38:85" x14ac:dyDescent="0.25">
      <c r="AL232" s="6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7"/>
    </row>
    <row r="233" spans="38:85" x14ac:dyDescent="0.25">
      <c r="AL233" s="6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7"/>
    </row>
    <row r="234" spans="38:85" x14ac:dyDescent="0.25">
      <c r="AL234" s="6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7"/>
    </row>
    <row r="235" spans="38:85" x14ac:dyDescent="0.25">
      <c r="AL235" s="6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7"/>
    </row>
    <row r="236" spans="38:85" x14ac:dyDescent="0.25">
      <c r="AL236" s="6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7"/>
    </row>
    <row r="237" spans="38:85" x14ac:dyDescent="0.25">
      <c r="AL237" s="6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7"/>
    </row>
    <row r="238" spans="38:85" x14ac:dyDescent="0.25">
      <c r="AL238" s="6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7"/>
    </row>
    <row r="239" spans="38:85" x14ac:dyDescent="0.25">
      <c r="AL239" s="6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7"/>
    </row>
    <row r="240" spans="38:85" x14ac:dyDescent="0.25">
      <c r="AL240" s="6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7"/>
    </row>
    <row r="241" spans="38:85" x14ac:dyDescent="0.25">
      <c r="AL241" s="6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7"/>
    </row>
    <row r="242" spans="38:85" x14ac:dyDescent="0.25">
      <c r="AL242" s="6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7"/>
    </row>
    <row r="243" spans="38:85" x14ac:dyDescent="0.25">
      <c r="AL243" s="6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7"/>
    </row>
    <row r="244" spans="38:85" x14ac:dyDescent="0.25">
      <c r="AL244" s="6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7"/>
    </row>
    <row r="245" spans="38:85" x14ac:dyDescent="0.25">
      <c r="AL245" s="6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7"/>
    </row>
    <row r="246" spans="38:85" x14ac:dyDescent="0.25">
      <c r="AL246" s="6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7"/>
    </row>
    <row r="247" spans="38:85" x14ac:dyDescent="0.25">
      <c r="AL247" s="6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7"/>
    </row>
    <row r="248" spans="38:85" x14ac:dyDescent="0.25">
      <c r="AL248" s="6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7"/>
    </row>
    <row r="249" spans="38:85" x14ac:dyDescent="0.25">
      <c r="AL249" s="6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7"/>
    </row>
    <row r="250" spans="38:85" x14ac:dyDescent="0.25">
      <c r="AL250" s="6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7"/>
    </row>
    <row r="251" spans="38:85" x14ac:dyDescent="0.25">
      <c r="AL251" s="6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7"/>
    </row>
    <row r="252" spans="38:85" x14ac:dyDescent="0.25">
      <c r="AL252" s="6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7"/>
    </row>
    <row r="253" spans="38:85" x14ac:dyDescent="0.25">
      <c r="AL253" s="6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7"/>
    </row>
    <row r="254" spans="38:85" x14ac:dyDescent="0.25">
      <c r="AL254" s="6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7"/>
    </row>
    <row r="255" spans="38:85" x14ac:dyDescent="0.25">
      <c r="AL255" s="6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7"/>
    </row>
    <row r="256" spans="38:85" x14ac:dyDescent="0.25">
      <c r="AL256" s="6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7"/>
    </row>
    <row r="257" spans="38:85" x14ac:dyDescent="0.25">
      <c r="AL257" s="6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7"/>
    </row>
    <row r="258" spans="38:85" x14ac:dyDescent="0.25">
      <c r="AL258" s="6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7"/>
    </row>
    <row r="259" spans="38:85" x14ac:dyDescent="0.25">
      <c r="AL259" s="6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7"/>
    </row>
    <row r="260" spans="38:85" x14ac:dyDescent="0.25">
      <c r="AL260" s="6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7"/>
    </row>
    <row r="261" spans="38:85" x14ac:dyDescent="0.25">
      <c r="AL261" s="6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7"/>
    </row>
    <row r="262" spans="38:85" x14ac:dyDescent="0.25">
      <c r="AL262" s="6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7"/>
    </row>
    <row r="263" spans="38:85" x14ac:dyDescent="0.25">
      <c r="AL263" s="6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7"/>
    </row>
    <row r="264" spans="38:85" x14ac:dyDescent="0.25">
      <c r="AL264" s="6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7"/>
    </row>
    <row r="265" spans="38:85" x14ac:dyDescent="0.25">
      <c r="AL265" s="6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7"/>
    </row>
    <row r="266" spans="38:85" x14ac:dyDescent="0.25">
      <c r="AL266" s="6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7"/>
    </row>
    <row r="267" spans="38:85" x14ac:dyDescent="0.25">
      <c r="AL267" s="6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7"/>
    </row>
    <row r="268" spans="38:85" x14ac:dyDescent="0.25">
      <c r="AL268" s="6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7"/>
    </row>
    <row r="269" spans="38:85" x14ac:dyDescent="0.25">
      <c r="AL269" s="6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7"/>
    </row>
    <row r="270" spans="38:85" x14ac:dyDescent="0.25">
      <c r="AL270" s="6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7"/>
    </row>
    <row r="271" spans="38:85" x14ac:dyDescent="0.25">
      <c r="AL271" s="6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7"/>
    </row>
    <row r="272" spans="38:85" x14ac:dyDescent="0.25">
      <c r="AL272" s="6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7"/>
    </row>
    <row r="273" spans="38:85" x14ac:dyDescent="0.25">
      <c r="AL273" s="6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7"/>
    </row>
    <row r="274" spans="38:85" x14ac:dyDescent="0.25">
      <c r="AL274" s="6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7"/>
    </row>
    <row r="275" spans="38:85" x14ac:dyDescent="0.25">
      <c r="AL275" s="6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7"/>
    </row>
    <row r="276" spans="38:85" x14ac:dyDescent="0.25">
      <c r="AL276" s="6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7"/>
    </row>
    <row r="277" spans="38:85" x14ac:dyDescent="0.25">
      <c r="AL277" s="6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7"/>
    </row>
    <row r="278" spans="38:85" x14ac:dyDescent="0.25">
      <c r="AL278" s="6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7"/>
    </row>
    <row r="279" spans="38:85" x14ac:dyDescent="0.25">
      <c r="AL279" s="6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7"/>
    </row>
    <row r="280" spans="38:85" x14ac:dyDescent="0.25">
      <c r="AL280" s="6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7"/>
    </row>
    <row r="281" spans="38:85" x14ac:dyDescent="0.25">
      <c r="AL281" s="6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7"/>
    </row>
    <row r="282" spans="38:85" x14ac:dyDescent="0.25">
      <c r="AL282" s="6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7"/>
    </row>
    <row r="283" spans="38:85" x14ac:dyDescent="0.25">
      <c r="AL283" s="6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7"/>
    </row>
    <row r="284" spans="38:85" x14ac:dyDescent="0.25">
      <c r="AL284" s="6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7"/>
    </row>
    <row r="285" spans="38:85" x14ac:dyDescent="0.25">
      <c r="AL285" s="6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7"/>
    </row>
    <row r="286" spans="38:85" x14ac:dyDescent="0.25">
      <c r="AL286" s="6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7"/>
    </row>
    <row r="287" spans="38:85" x14ac:dyDescent="0.25">
      <c r="AL287" s="6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7"/>
    </row>
    <row r="288" spans="38:85" x14ac:dyDescent="0.25">
      <c r="AL288" s="6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7"/>
    </row>
    <row r="289" spans="38:85" x14ac:dyDescent="0.25">
      <c r="AL289" s="6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7"/>
    </row>
    <row r="290" spans="38:85" x14ac:dyDescent="0.25">
      <c r="AL290" s="6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7"/>
    </row>
    <row r="291" spans="38:85" x14ac:dyDescent="0.25">
      <c r="AL291" s="6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7"/>
    </row>
    <row r="292" spans="38:85" x14ac:dyDescent="0.25">
      <c r="AL292" s="6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7"/>
    </row>
    <row r="293" spans="38:85" x14ac:dyDescent="0.25">
      <c r="AL293" s="6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7"/>
    </row>
    <row r="294" spans="38:85" x14ac:dyDescent="0.25">
      <c r="AL294" s="6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7"/>
    </row>
    <row r="295" spans="38:85" x14ac:dyDescent="0.25">
      <c r="AL295" s="6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7"/>
    </row>
    <row r="296" spans="38:85" x14ac:dyDescent="0.25">
      <c r="AL296" s="6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7"/>
    </row>
    <row r="297" spans="38:85" x14ac:dyDescent="0.25">
      <c r="AL297" s="6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7"/>
    </row>
    <row r="298" spans="38:85" x14ac:dyDescent="0.25">
      <c r="AL298" s="6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7"/>
    </row>
    <row r="299" spans="38:85" x14ac:dyDescent="0.25">
      <c r="AL299" s="6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7"/>
    </row>
    <row r="300" spans="38:85" x14ac:dyDescent="0.25">
      <c r="AL300" s="6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7"/>
    </row>
    <row r="301" spans="38:85" x14ac:dyDescent="0.25">
      <c r="AL301" s="6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7"/>
    </row>
    <row r="302" spans="38:85" x14ac:dyDescent="0.25">
      <c r="AL302" s="6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7"/>
    </row>
    <row r="303" spans="38:85" x14ac:dyDescent="0.25">
      <c r="AL303" s="6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7"/>
    </row>
    <row r="304" spans="38:85" x14ac:dyDescent="0.25">
      <c r="AL304" s="6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7"/>
    </row>
    <row r="305" spans="38:85" x14ac:dyDescent="0.25">
      <c r="AL305" s="6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7"/>
    </row>
    <row r="306" spans="38:85" x14ac:dyDescent="0.25">
      <c r="AL306" s="6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7"/>
    </row>
    <row r="307" spans="38:85" x14ac:dyDescent="0.25">
      <c r="AL307" s="6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7"/>
    </row>
    <row r="308" spans="38:85" x14ac:dyDescent="0.25">
      <c r="AL308" s="6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7"/>
    </row>
    <row r="309" spans="38:85" x14ac:dyDescent="0.25">
      <c r="AL309" s="6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7"/>
    </row>
    <row r="310" spans="38:85" x14ac:dyDescent="0.25">
      <c r="AL310" s="6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7"/>
    </row>
    <row r="311" spans="38:85" x14ac:dyDescent="0.25">
      <c r="AL311" s="6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7"/>
    </row>
    <row r="312" spans="38:85" x14ac:dyDescent="0.25">
      <c r="AL312" s="6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7"/>
    </row>
    <row r="313" spans="38:85" x14ac:dyDescent="0.25">
      <c r="AL313" s="6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7"/>
    </row>
    <row r="314" spans="38:85" x14ac:dyDescent="0.25">
      <c r="AL314" s="6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7"/>
    </row>
    <row r="315" spans="38:85" x14ac:dyDescent="0.25">
      <c r="AL315" s="6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7"/>
    </row>
    <row r="316" spans="38:85" x14ac:dyDescent="0.25">
      <c r="AL316" s="6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7"/>
    </row>
    <row r="317" spans="38:85" x14ac:dyDescent="0.25">
      <c r="AL317" s="6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7"/>
    </row>
    <row r="318" spans="38:85" x14ac:dyDescent="0.25">
      <c r="AL318" s="6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7"/>
    </row>
    <row r="319" spans="38:85" x14ac:dyDescent="0.25">
      <c r="AL319" s="6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7"/>
    </row>
    <row r="320" spans="38:85" x14ac:dyDescent="0.25">
      <c r="AL320" s="6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7"/>
    </row>
    <row r="321" spans="38:85" x14ac:dyDescent="0.25">
      <c r="AL321" s="6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7"/>
    </row>
    <row r="322" spans="38:85" x14ac:dyDescent="0.25">
      <c r="AL322" s="6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7"/>
    </row>
    <row r="323" spans="38:85" x14ac:dyDescent="0.25">
      <c r="AL323" s="6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7"/>
    </row>
    <row r="324" spans="38:85" x14ac:dyDescent="0.25">
      <c r="AL324" s="6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7"/>
    </row>
    <row r="325" spans="38:85" x14ac:dyDescent="0.25">
      <c r="AL325" s="6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7"/>
    </row>
    <row r="326" spans="38:85" x14ac:dyDescent="0.25">
      <c r="AL326" s="6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7"/>
    </row>
    <row r="327" spans="38:85" x14ac:dyDescent="0.25">
      <c r="AL327" s="6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7"/>
    </row>
    <row r="328" spans="38:85" x14ac:dyDescent="0.25">
      <c r="AL328" s="6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7"/>
    </row>
    <row r="329" spans="38:85" x14ac:dyDescent="0.25">
      <c r="AL329" s="6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7"/>
    </row>
    <row r="330" spans="38:85" x14ac:dyDescent="0.25">
      <c r="AL330" s="6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7"/>
    </row>
    <row r="331" spans="38:85" x14ac:dyDescent="0.25">
      <c r="AL331" s="6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7"/>
    </row>
    <row r="332" spans="38:85" x14ac:dyDescent="0.25">
      <c r="AL332" s="6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7"/>
    </row>
    <row r="333" spans="38:85" x14ac:dyDescent="0.25">
      <c r="AL333" s="6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7"/>
    </row>
    <row r="334" spans="38:85" x14ac:dyDescent="0.25">
      <c r="AL334" s="6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7"/>
    </row>
    <row r="335" spans="38:85" x14ac:dyDescent="0.25">
      <c r="AL335" s="6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7"/>
    </row>
    <row r="336" spans="38:85" x14ac:dyDescent="0.25">
      <c r="AL336" s="6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7"/>
    </row>
    <row r="337" spans="38:85" x14ac:dyDescent="0.25">
      <c r="AL337" s="6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7"/>
    </row>
    <row r="338" spans="38:85" x14ac:dyDescent="0.25">
      <c r="AL338" s="6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7"/>
    </row>
    <row r="339" spans="38:85" x14ac:dyDescent="0.25">
      <c r="AL339" s="6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7"/>
    </row>
    <row r="340" spans="38:85" x14ac:dyDescent="0.25">
      <c r="AL340" s="6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7"/>
    </row>
    <row r="341" spans="38:85" x14ac:dyDescent="0.25">
      <c r="AL341" s="6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7"/>
    </row>
    <row r="342" spans="38:85" x14ac:dyDescent="0.25">
      <c r="AL342" s="6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7"/>
    </row>
    <row r="343" spans="38:85" x14ac:dyDescent="0.25">
      <c r="AL343" s="6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7"/>
    </row>
    <row r="344" spans="38:85" x14ac:dyDescent="0.25">
      <c r="AL344" s="6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7"/>
    </row>
    <row r="345" spans="38:85" x14ac:dyDescent="0.25">
      <c r="AL345" s="6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7"/>
    </row>
    <row r="346" spans="38:85" x14ac:dyDescent="0.25">
      <c r="AL346" s="6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7"/>
    </row>
    <row r="347" spans="38:85" x14ac:dyDescent="0.25">
      <c r="AL347" s="6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7"/>
    </row>
    <row r="348" spans="38:85" x14ac:dyDescent="0.25">
      <c r="AL348" s="6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7"/>
    </row>
    <row r="349" spans="38:85" x14ac:dyDescent="0.25">
      <c r="AL349" s="6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7"/>
    </row>
    <row r="350" spans="38:85" x14ac:dyDescent="0.25">
      <c r="AL350" s="6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7"/>
    </row>
    <row r="351" spans="38:85" x14ac:dyDescent="0.25">
      <c r="AL351" s="6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7"/>
    </row>
    <row r="352" spans="38:85" x14ac:dyDescent="0.25">
      <c r="AL352" s="6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7"/>
    </row>
    <row r="353" spans="38:85" x14ac:dyDescent="0.25">
      <c r="AL353" s="6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7"/>
    </row>
    <row r="354" spans="38:85" x14ac:dyDescent="0.25">
      <c r="AL354" s="6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7"/>
    </row>
    <row r="355" spans="38:85" x14ac:dyDescent="0.25">
      <c r="AL355" s="6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7"/>
    </row>
    <row r="356" spans="38:85" x14ac:dyDescent="0.25">
      <c r="AL356" s="6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7"/>
    </row>
    <row r="357" spans="38:85" x14ac:dyDescent="0.25">
      <c r="AL357" s="6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7"/>
    </row>
    <row r="358" spans="38:85" x14ac:dyDescent="0.25">
      <c r="AL358" s="6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7"/>
    </row>
    <row r="359" spans="38:85" x14ac:dyDescent="0.25">
      <c r="AL359" s="6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7"/>
    </row>
    <row r="360" spans="38:85" x14ac:dyDescent="0.25">
      <c r="AL360" s="6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7"/>
    </row>
    <row r="361" spans="38:85" x14ac:dyDescent="0.25">
      <c r="AL361" s="6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7"/>
    </row>
    <row r="362" spans="38:85" x14ac:dyDescent="0.25">
      <c r="AL362" s="6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7"/>
    </row>
    <row r="363" spans="38:85" x14ac:dyDescent="0.25">
      <c r="AL363" s="6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7"/>
    </row>
    <row r="364" spans="38:85" x14ac:dyDescent="0.25">
      <c r="AL364" s="6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7"/>
    </row>
    <row r="365" spans="38:85" x14ac:dyDescent="0.25">
      <c r="AL365" s="6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7"/>
    </row>
    <row r="366" spans="38:85" x14ac:dyDescent="0.25">
      <c r="AL366" s="6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7"/>
    </row>
    <row r="367" spans="38:85" x14ac:dyDescent="0.25">
      <c r="AL367" s="6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7"/>
    </row>
    <row r="368" spans="38:85" x14ac:dyDescent="0.25">
      <c r="AL368" s="6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7"/>
    </row>
    <row r="369" spans="38:85" x14ac:dyDescent="0.25">
      <c r="AL369" s="6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7"/>
    </row>
    <row r="370" spans="38:85" x14ac:dyDescent="0.25">
      <c r="AL370" s="6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7"/>
    </row>
    <row r="371" spans="38:85" x14ac:dyDescent="0.25">
      <c r="AL371" s="6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7"/>
    </row>
    <row r="372" spans="38:85" x14ac:dyDescent="0.25">
      <c r="AL372" s="6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7"/>
    </row>
    <row r="373" spans="38:85" x14ac:dyDescent="0.25">
      <c r="AL373" s="6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7"/>
    </row>
    <row r="374" spans="38:85" x14ac:dyDescent="0.25">
      <c r="AL374" s="6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7"/>
    </row>
    <row r="375" spans="38:85" x14ac:dyDescent="0.25">
      <c r="AL375" s="6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7"/>
    </row>
    <row r="376" spans="38:85" x14ac:dyDescent="0.25">
      <c r="AL376" s="6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7"/>
    </row>
    <row r="377" spans="38:85" x14ac:dyDescent="0.25">
      <c r="AL377" s="6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7"/>
    </row>
    <row r="378" spans="38:85" x14ac:dyDescent="0.25">
      <c r="AL378" s="6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7"/>
    </row>
    <row r="379" spans="38:85" x14ac:dyDescent="0.25">
      <c r="AL379" s="6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7"/>
    </row>
    <row r="380" spans="38:85" x14ac:dyDescent="0.25">
      <c r="AL380" s="6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7"/>
    </row>
    <row r="381" spans="38:85" x14ac:dyDescent="0.25">
      <c r="AL381" s="6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7"/>
    </row>
    <row r="382" spans="38:85" x14ac:dyDescent="0.25">
      <c r="AL382" s="6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7"/>
    </row>
    <row r="383" spans="38:85" x14ac:dyDescent="0.25">
      <c r="AL383" s="6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7"/>
    </row>
    <row r="384" spans="38:85" x14ac:dyDescent="0.25">
      <c r="AL384" s="6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7"/>
    </row>
    <row r="385" spans="38:85" x14ac:dyDescent="0.25">
      <c r="AL385" s="6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7"/>
    </row>
    <row r="386" spans="38:85" x14ac:dyDescent="0.25">
      <c r="AL386" s="6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7"/>
    </row>
    <row r="387" spans="38:85" x14ac:dyDescent="0.25">
      <c r="AL387" s="6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7"/>
    </row>
    <row r="388" spans="38:85" x14ac:dyDescent="0.25">
      <c r="AL388" s="6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7"/>
    </row>
    <row r="389" spans="38:85" x14ac:dyDescent="0.25">
      <c r="AL389" s="6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7"/>
    </row>
    <row r="390" spans="38:85" x14ac:dyDescent="0.25">
      <c r="AL390" s="6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7"/>
    </row>
    <row r="391" spans="38:85" x14ac:dyDescent="0.25">
      <c r="AL391" s="6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7"/>
    </row>
    <row r="392" spans="38:85" x14ac:dyDescent="0.25">
      <c r="AL392" s="6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7"/>
    </row>
    <row r="393" spans="38:85" x14ac:dyDescent="0.25">
      <c r="AL393" s="6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7"/>
    </row>
    <row r="394" spans="38:85" x14ac:dyDescent="0.25">
      <c r="AL394" s="6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7"/>
    </row>
    <row r="395" spans="38:85" x14ac:dyDescent="0.25">
      <c r="AL395" s="6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7"/>
    </row>
    <row r="396" spans="38:85" x14ac:dyDescent="0.25">
      <c r="AL396" s="6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7"/>
    </row>
    <row r="397" spans="38:85" x14ac:dyDescent="0.25">
      <c r="AL397" s="6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7"/>
    </row>
    <row r="398" spans="38:85" x14ac:dyDescent="0.25">
      <c r="AL398" s="6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7"/>
    </row>
    <row r="399" spans="38:85" x14ac:dyDescent="0.25">
      <c r="AL399" s="6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7"/>
    </row>
    <row r="400" spans="38:85" x14ac:dyDescent="0.25">
      <c r="AL400" s="6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7"/>
    </row>
    <row r="401" spans="38:85" x14ac:dyDescent="0.25">
      <c r="AL401" s="6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7"/>
    </row>
    <row r="402" spans="38:85" x14ac:dyDescent="0.25">
      <c r="AL402" s="6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7"/>
    </row>
    <row r="403" spans="38:85" x14ac:dyDescent="0.25">
      <c r="AL403" s="6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7"/>
    </row>
    <row r="404" spans="38:85" x14ac:dyDescent="0.25">
      <c r="AL404" s="6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7"/>
    </row>
    <row r="405" spans="38:85" x14ac:dyDescent="0.25">
      <c r="AL405" s="6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7"/>
    </row>
    <row r="406" spans="38:85" x14ac:dyDescent="0.25">
      <c r="AL406" s="6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7"/>
    </row>
    <row r="407" spans="38:85" x14ac:dyDescent="0.25">
      <c r="AL407" s="6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7"/>
    </row>
    <row r="408" spans="38:85" x14ac:dyDescent="0.25">
      <c r="AL408" s="6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7"/>
    </row>
    <row r="409" spans="38:85" x14ac:dyDescent="0.25">
      <c r="AL409" s="6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7"/>
    </row>
    <row r="410" spans="38:85" x14ac:dyDescent="0.25">
      <c r="AL410" s="6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7"/>
    </row>
    <row r="411" spans="38:85" x14ac:dyDescent="0.25">
      <c r="AL411" s="6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7"/>
    </row>
    <row r="412" spans="38:85" x14ac:dyDescent="0.25">
      <c r="AL412" s="6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7"/>
    </row>
    <row r="413" spans="38:85" x14ac:dyDescent="0.25">
      <c r="AL413" s="6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7"/>
    </row>
    <row r="414" spans="38:85" x14ac:dyDescent="0.25">
      <c r="AL414" s="6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7"/>
    </row>
    <row r="415" spans="38:85" x14ac:dyDescent="0.25">
      <c r="AL415" s="6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7"/>
    </row>
    <row r="416" spans="38:85" x14ac:dyDescent="0.25">
      <c r="AL416" s="6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7"/>
    </row>
    <row r="417" spans="38:85" x14ac:dyDescent="0.25">
      <c r="AL417" s="6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7"/>
    </row>
    <row r="418" spans="38:85" x14ac:dyDescent="0.25">
      <c r="AL418" s="6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7"/>
    </row>
    <row r="419" spans="38:85" x14ac:dyDescent="0.25">
      <c r="AL419" s="6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7"/>
    </row>
    <row r="420" spans="38:85" x14ac:dyDescent="0.25">
      <c r="AL420" s="6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7"/>
    </row>
    <row r="421" spans="38:85" x14ac:dyDescent="0.25">
      <c r="AL421" s="6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7"/>
    </row>
    <row r="422" spans="38:85" x14ac:dyDescent="0.25">
      <c r="AL422" s="6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7"/>
    </row>
    <row r="423" spans="38:85" x14ac:dyDescent="0.25">
      <c r="AL423" s="6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7"/>
    </row>
    <row r="424" spans="38:85" x14ac:dyDescent="0.25">
      <c r="AL424" s="6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7"/>
    </row>
    <row r="425" spans="38:85" x14ac:dyDescent="0.25">
      <c r="AL425" s="6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7"/>
    </row>
    <row r="426" spans="38:85" x14ac:dyDescent="0.25">
      <c r="AL426" s="6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7"/>
    </row>
    <row r="427" spans="38:85" x14ac:dyDescent="0.25">
      <c r="AL427" s="6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7"/>
    </row>
    <row r="428" spans="38:85" x14ac:dyDescent="0.25">
      <c r="AL428" s="6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7"/>
    </row>
    <row r="429" spans="38:85" x14ac:dyDescent="0.25">
      <c r="AL429" s="6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7"/>
    </row>
    <row r="430" spans="38:85" x14ac:dyDescent="0.25">
      <c r="AL430" s="6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7"/>
    </row>
    <row r="431" spans="38:85" x14ac:dyDescent="0.25">
      <c r="AL431" s="6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7"/>
    </row>
    <row r="432" spans="38:85" x14ac:dyDescent="0.25">
      <c r="AL432" s="6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7"/>
    </row>
    <row r="433" spans="38:85" x14ac:dyDescent="0.25">
      <c r="AL433" s="6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7"/>
    </row>
    <row r="434" spans="38:85" x14ac:dyDescent="0.25">
      <c r="AL434" s="6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7"/>
    </row>
    <row r="435" spans="38:85" x14ac:dyDescent="0.25">
      <c r="AL435" s="6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7"/>
    </row>
    <row r="436" spans="38:85" x14ac:dyDescent="0.25">
      <c r="AL436" s="6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7"/>
    </row>
    <row r="437" spans="38:85" x14ac:dyDescent="0.25">
      <c r="AL437" s="6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7"/>
    </row>
    <row r="438" spans="38:85" x14ac:dyDescent="0.25">
      <c r="AL438" s="6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7"/>
    </row>
    <row r="439" spans="38:85" x14ac:dyDescent="0.25">
      <c r="AL439" s="6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7"/>
    </row>
    <row r="440" spans="38:85" x14ac:dyDescent="0.25">
      <c r="AL440" s="6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7"/>
    </row>
    <row r="441" spans="38:85" x14ac:dyDescent="0.25">
      <c r="AL441" s="6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7"/>
    </row>
    <row r="442" spans="38:85" x14ac:dyDescent="0.25">
      <c r="AL442" s="6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7"/>
    </row>
    <row r="443" spans="38:85" x14ac:dyDescent="0.25">
      <c r="AL443" s="6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7"/>
    </row>
    <row r="444" spans="38:85" x14ac:dyDescent="0.25">
      <c r="AL444" s="6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7"/>
    </row>
    <row r="445" spans="38:85" x14ac:dyDescent="0.25">
      <c r="AL445" s="6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7"/>
    </row>
    <row r="446" spans="38:85" x14ac:dyDescent="0.25">
      <c r="AL446" s="6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7"/>
    </row>
    <row r="447" spans="38:85" x14ac:dyDescent="0.25">
      <c r="AL447" s="6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7"/>
    </row>
    <row r="448" spans="38:85" x14ac:dyDescent="0.25">
      <c r="AL448" s="6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7"/>
    </row>
    <row r="449" spans="38:85" x14ac:dyDescent="0.25">
      <c r="AL449" s="6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7"/>
    </row>
    <row r="450" spans="38:85" x14ac:dyDescent="0.25">
      <c r="AL450" s="6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7"/>
    </row>
    <row r="451" spans="38:85" x14ac:dyDescent="0.25">
      <c r="AL451" s="6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7"/>
    </row>
    <row r="452" spans="38:85" x14ac:dyDescent="0.25">
      <c r="AL452" s="6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7"/>
    </row>
    <row r="453" spans="38:85" x14ac:dyDescent="0.25">
      <c r="AL453" s="6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7"/>
    </row>
    <row r="454" spans="38:85" x14ac:dyDescent="0.25">
      <c r="AL454" s="6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7"/>
    </row>
    <row r="455" spans="38:85" x14ac:dyDescent="0.25">
      <c r="AL455" s="6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7"/>
    </row>
    <row r="456" spans="38:85" x14ac:dyDescent="0.25">
      <c r="AL456" s="6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7"/>
    </row>
    <row r="457" spans="38:85" x14ac:dyDescent="0.25">
      <c r="AL457" s="6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7"/>
    </row>
    <row r="458" spans="38:85" x14ac:dyDescent="0.25">
      <c r="AL458" s="6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7"/>
    </row>
    <row r="459" spans="38:85" x14ac:dyDescent="0.25">
      <c r="AL459" s="6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7"/>
    </row>
    <row r="460" spans="38:85" x14ac:dyDescent="0.25">
      <c r="AL460" s="6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7"/>
    </row>
    <row r="461" spans="38:85" x14ac:dyDescent="0.25">
      <c r="AL461" s="6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7"/>
    </row>
    <row r="462" spans="38:85" x14ac:dyDescent="0.25">
      <c r="AL462" s="6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7"/>
    </row>
    <row r="463" spans="38:85" x14ac:dyDescent="0.25">
      <c r="AL463" s="6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7"/>
    </row>
    <row r="464" spans="38:85" x14ac:dyDescent="0.25">
      <c r="AL464" s="6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7"/>
    </row>
    <row r="465" spans="38:85" x14ac:dyDescent="0.25">
      <c r="AL465" s="6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7"/>
    </row>
    <row r="466" spans="38:85" x14ac:dyDescent="0.25">
      <c r="AL466" s="6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7"/>
    </row>
    <row r="467" spans="38:85" x14ac:dyDescent="0.25">
      <c r="AL467" s="6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7"/>
    </row>
    <row r="468" spans="38:85" x14ac:dyDescent="0.25">
      <c r="AL468" s="6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7"/>
    </row>
    <row r="469" spans="38:85" x14ac:dyDescent="0.25">
      <c r="AL469" s="6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7"/>
    </row>
    <row r="470" spans="38:85" x14ac:dyDescent="0.25">
      <c r="AL470" s="6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7"/>
    </row>
    <row r="471" spans="38:85" x14ac:dyDescent="0.25">
      <c r="AL471" s="6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7"/>
    </row>
    <row r="472" spans="38:85" x14ac:dyDescent="0.25">
      <c r="AL472" s="6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7"/>
    </row>
    <row r="473" spans="38:85" x14ac:dyDescent="0.25">
      <c r="AL473" s="6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7"/>
    </row>
    <row r="474" spans="38:85" x14ac:dyDescent="0.25">
      <c r="AL474" s="6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7"/>
    </row>
    <row r="475" spans="38:85" x14ac:dyDescent="0.25">
      <c r="AL475" s="6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7"/>
    </row>
    <row r="476" spans="38:85" x14ac:dyDescent="0.25">
      <c r="AL476" s="6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7"/>
    </row>
    <row r="477" spans="38:85" x14ac:dyDescent="0.25">
      <c r="AL477" s="6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7"/>
    </row>
    <row r="478" spans="38:85" x14ac:dyDescent="0.25">
      <c r="AL478" s="6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7"/>
    </row>
    <row r="479" spans="38:85" x14ac:dyDescent="0.25">
      <c r="AL479" s="6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7"/>
    </row>
    <row r="480" spans="38:85" x14ac:dyDescent="0.25">
      <c r="AL480" s="6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7"/>
    </row>
    <row r="481" spans="38:85" x14ac:dyDescent="0.25">
      <c r="AL481" s="6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7"/>
    </row>
    <row r="482" spans="38:85" x14ac:dyDescent="0.25">
      <c r="AL482" s="6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7"/>
    </row>
    <row r="483" spans="38:85" x14ac:dyDescent="0.25">
      <c r="AL483" s="6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7"/>
    </row>
    <row r="484" spans="38:85" x14ac:dyDescent="0.25">
      <c r="AL484" s="6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7"/>
    </row>
    <row r="485" spans="38:85" x14ac:dyDescent="0.25">
      <c r="AL485" s="6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7"/>
    </row>
    <row r="486" spans="38:85" x14ac:dyDescent="0.25">
      <c r="AL486" s="6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7"/>
    </row>
    <row r="487" spans="38:85" x14ac:dyDescent="0.25">
      <c r="AL487" s="6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7"/>
    </row>
    <row r="488" spans="38:85" x14ac:dyDescent="0.25">
      <c r="AL488" s="6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7"/>
    </row>
    <row r="489" spans="38:85" x14ac:dyDescent="0.25">
      <c r="AL489" s="6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7"/>
    </row>
    <row r="490" spans="38:85" x14ac:dyDescent="0.25">
      <c r="AL490" s="6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7"/>
    </row>
    <row r="491" spans="38:85" x14ac:dyDescent="0.25">
      <c r="AL491" s="6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7"/>
    </row>
    <row r="492" spans="38:85" x14ac:dyDescent="0.25">
      <c r="AL492" s="6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7"/>
    </row>
    <row r="493" spans="38:85" x14ac:dyDescent="0.25">
      <c r="AL493" s="6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7"/>
    </row>
    <row r="494" spans="38:85" x14ac:dyDescent="0.25">
      <c r="AL494" s="6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7"/>
    </row>
    <row r="495" spans="38:85" x14ac:dyDescent="0.25">
      <c r="AL495" s="6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7"/>
    </row>
    <row r="496" spans="38:85" x14ac:dyDescent="0.25">
      <c r="AL496" s="6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7"/>
    </row>
    <row r="497" spans="38:85" x14ac:dyDescent="0.25">
      <c r="AL497" s="6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7"/>
    </row>
    <row r="498" spans="38:85" x14ac:dyDescent="0.25">
      <c r="AL498" s="6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7"/>
    </row>
    <row r="499" spans="38:85" x14ac:dyDescent="0.25">
      <c r="AL499" s="6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7"/>
    </row>
    <row r="500" spans="38:85" x14ac:dyDescent="0.25">
      <c r="AL500" s="6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7"/>
    </row>
    <row r="501" spans="38:85" x14ac:dyDescent="0.25">
      <c r="AL501" s="6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7"/>
    </row>
    <row r="502" spans="38:85" x14ac:dyDescent="0.25">
      <c r="AL502" s="6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7"/>
    </row>
    <row r="503" spans="38:85" x14ac:dyDescent="0.25">
      <c r="AL503" s="6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7"/>
    </row>
    <row r="504" spans="38:85" x14ac:dyDescent="0.25">
      <c r="AL504" s="6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7"/>
    </row>
    <row r="505" spans="38:85" x14ac:dyDescent="0.25">
      <c r="AL505" s="6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7"/>
    </row>
    <row r="506" spans="38:85" x14ac:dyDescent="0.25">
      <c r="AL506" s="6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7"/>
    </row>
    <row r="507" spans="38:85" x14ac:dyDescent="0.25">
      <c r="AL507" s="6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7"/>
    </row>
    <row r="508" spans="38:85" x14ac:dyDescent="0.25">
      <c r="AL508" s="6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7"/>
    </row>
    <row r="509" spans="38:85" x14ac:dyDescent="0.25">
      <c r="AL509" s="6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7"/>
    </row>
    <row r="510" spans="38:85" x14ac:dyDescent="0.25">
      <c r="AL510" s="6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7"/>
    </row>
    <row r="511" spans="38:85" x14ac:dyDescent="0.25">
      <c r="AL511" s="6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7"/>
    </row>
    <row r="512" spans="38:85" x14ac:dyDescent="0.25">
      <c r="AL512" s="6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7"/>
    </row>
    <row r="513" spans="38:85" x14ac:dyDescent="0.25">
      <c r="AL513" s="6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7"/>
    </row>
    <row r="514" spans="38:85" x14ac:dyDescent="0.25">
      <c r="AL514" s="6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7"/>
    </row>
    <row r="515" spans="38:85" x14ac:dyDescent="0.25">
      <c r="AL515" s="6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7"/>
    </row>
    <row r="516" spans="38:85" x14ac:dyDescent="0.25">
      <c r="AL516" s="6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7"/>
    </row>
    <row r="517" spans="38:85" x14ac:dyDescent="0.25">
      <c r="AL517" s="6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7"/>
    </row>
    <row r="518" spans="38:85" x14ac:dyDescent="0.25">
      <c r="AL518" s="6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7"/>
    </row>
    <row r="519" spans="38:85" x14ac:dyDescent="0.25">
      <c r="AL519" s="6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7"/>
    </row>
    <row r="520" spans="38:85" x14ac:dyDescent="0.25">
      <c r="AL520" s="6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7"/>
    </row>
    <row r="521" spans="38:85" x14ac:dyDescent="0.25">
      <c r="AL521" s="6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7"/>
    </row>
    <row r="522" spans="38:85" x14ac:dyDescent="0.25">
      <c r="AL522" s="6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7"/>
    </row>
    <row r="523" spans="38:85" x14ac:dyDescent="0.25">
      <c r="AL523" s="6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7"/>
    </row>
    <row r="524" spans="38:85" x14ac:dyDescent="0.25">
      <c r="AL524" s="6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7"/>
    </row>
    <row r="525" spans="38:85" x14ac:dyDescent="0.25">
      <c r="AL525" s="6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7"/>
    </row>
    <row r="526" spans="38:85" x14ac:dyDescent="0.25">
      <c r="AL526" s="6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7"/>
    </row>
    <row r="527" spans="38:85" x14ac:dyDescent="0.25">
      <c r="AL527" s="6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7"/>
    </row>
    <row r="528" spans="38:85" x14ac:dyDescent="0.25">
      <c r="AL528" s="6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7"/>
    </row>
    <row r="529" spans="38:85" x14ac:dyDescent="0.25">
      <c r="AL529" s="6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7"/>
    </row>
    <row r="530" spans="38:85" x14ac:dyDescent="0.25">
      <c r="AL530" s="6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7"/>
    </row>
    <row r="531" spans="38:85" x14ac:dyDescent="0.25">
      <c r="AL531" s="6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7"/>
    </row>
    <row r="532" spans="38:85" x14ac:dyDescent="0.25">
      <c r="AL532" s="6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7"/>
    </row>
    <row r="533" spans="38:85" x14ac:dyDescent="0.25">
      <c r="AL533" s="6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7"/>
    </row>
    <row r="534" spans="38:85" x14ac:dyDescent="0.25">
      <c r="AL534" s="6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7"/>
    </row>
    <row r="535" spans="38:85" x14ac:dyDescent="0.25">
      <c r="AL535" s="6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7"/>
    </row>
    <row r="536" spans="38:85" x14ac:dyDescent="0.25">
      <c r="AL536" s="6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7"/>
    </row>
    <row r="537" spans="38:85" x14ac:dyDescent="0.25">
      <c r="AL537" s="6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7"/>
    </row>
    <row r="538" spans="38:85" x14ac:dyDescent="0.25">
      <c r="AL538" s="6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7"/>
    </row>
    <row r="539" spans="38:85" x14ac:dyDescent="0.25">
      <c r="AL539" s="6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7"/>
    </row>
    <row r="540" spans="38:85" x14ac:dyDescent="0.25">
      <c r="AL540" s="6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7"/>
    </row>
    <row r="541" spans="38:85" x14ac:dyDescent="0.25">
      <c r="AL541" s="6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7"/>
    </row>
    <row r="542" spans="38:85" x14ac:dyDescent="0.25">
      <c r="AL542" s="6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7"/>
    </row>
    <row r="543" spans="38:85" x14ac:dyDescent="0.25">
      <c r="AL543" s="6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7"/>
    </row>
    <row r="544" spans="38:85" x14ac:dyDescent="0.25">
      <c r="AL544" s="6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7"/>
    </row>
    <row r="545" spans="38:85" x14ac:dyDescent="0.25">
      <c r="AL545" s="6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7"/>
    </row>
    <row r="546" spans="38:85" x14ac:dyDescent="0.25">
      <c r="AL546" s="6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7"/>
    </row>
    <row r="547" spans="38:85" x14ac:dyDescent="0.25">
      <c r="AL547" s="6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7"/>
    </row>
    <row r="548" spans="38:85" x14ac:dyDescent="0.25">
      <c r="AL548" s="6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7"/>
    </row>
    <row r="549" spans="38:85" x14ac:dyDescent="0.25">
      <c r="AL549" s="6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7"/>
    </row>
    <row r="550" spans="38:85" x14ac:dyDescent="0.25">
      <c r="AL550" s="6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7"/>
    </row>
    <row r="551" spans="38:85" x14ac:dyDescent="0.25">
      <c r="AL551" s="6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7"/>
    </row>
    <row r="552" spans="38:85" x14ac:dyDescent="0.25">
      <c r="AL552" s="6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7"/>
    </row>
    <row r="553" spans="38:85" x14ac:dyDescent="0.25">
      <c r="AL553" s="6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7"/>
    </row>
    <row r="554" spans="38:85" x14ac:dyDescent="0.25">
      <c r="AL554" s="6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7"/>
    </row>
    <row r="555" spans="38:85" x14ac:dyDescent="0.25">
      <c r="AL555" s="6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7"/>
    </row>
    <row r="556" spans="38:85" x14ac:dyDescent="0.25">
      <c r="AL556" s="6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7"/>
    </row>
    <row r="557" spans="38:85" x14ac:dyDescent="0.25">
      <c r="AL557" s="6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7"/>
    </row>
    <row r="558" spans="38:85" x14ac:dyDescent="0.25">
      <c r="AL558" s="6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7"/>
    </row>
    <row r="559" spans="38:85" x14ac:dyDescent="0.25">
      <c r="AL559" s="6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7"/>
    </row>
    <row r="560" spans="38:85" x14ac:dyDescent="0.25">
      <c r="AL560" s="6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7"/>
    </row>
    <row r="561" spans="38:85" x14ac:dyDescent="0.25">
      <c r="AL561" s="6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7"/>
    </row>
    <row r="562" spans="38:85" x14ac:dyDescent="0.25">
      <c r="AL562" s="6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7"/>
    </row>
    <row r="563" spans="38:85" x14ac:dyDescent="0.25">
      <c r="AL563" s="6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7"/>
    </row>
    <row r="564" spans="38:85" x14ac:dyDescent="0.25">
      <c r="AL564" s="6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7"/>
    </row>
    <row r="565" spans="38:85" x14ac:dyDescent="0.25">
      <c r="AL565" s="6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7"/>
    </row>
    <row r="566" spans="38:85" x14ac:dyDescent="0.25">
      <c r="AL566" s="6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7"/>
    </row>
    <row r="567" spans="38:85" x14ac:dyDescent="0.25">
      <c r="AL567" s="6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7"/>
    </row>
    <row r="568" spans="38:85" x14ac:dyDescent="0.25">
      <c r="AL568" s="6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7"/>
    </row>
    <row r="569" spans="38:85" x14ac:dyDescent="0.25">
      <c r="AL569" s="6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7"/>
    </row>
    <row r="570" spans="38:85" x14ac:dyDescent="0.25">
      <c r="AL570" s="6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7"/>
    </row>
    <row r="571" spans="38:85" x14ac:dyDescent="0.25">
      <c r="AL571" s="6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7"/>
    </row>
    <row r="572" spans="38:85" x14ac:dyDescent="0.25">
      <c r="AL572" s="6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7"/>
    </row>
    <row r="573" spans="38:85" x14ac:dyDescent="0.25">
      <c r="AL573" s="6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7"/>
    </row>
    <row r="574" spans="38:85" x14ac:dyDescent="0.25">
      <c r="AL574" s="6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7"/>
    </row>
    <row r="575" spans="38:85" x14ac:dyDescent="0.25">
      <c r="AL575" s="6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7"/>
    </row>
    <row r="576" spans="38:85" x14ac:dyDescent="0.25">
      <c r="AL576" s="6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7"/>
    </row>
    <row r="577" spans="38:85" x14ac:dyDescent="0.25">
      <c r="AL577" s="6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7"/>
    </row>
    <row r="578" spans="38:85" x14ac:dyDescent="0.25">
      <c r="AL578" s="6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7"/>
    </row>
    <row r="579" spans="38:85" x14ac:dyDescent="0.25">
      <c r="AL579" s="6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7"/>
    </row>
    <row r="580" spans="38:85" x14ac:dyDescent="0.25">
      <c r="AL580" s="6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7"/>
    </row>
    <row r="581" spans="38:85" x14ac:dyDescent="0.25">
      <c r="AL581" s="6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7"/>
    </row>
    <row r="582" spans="38:85" x14ac:dyDescent="0.25">
      <c r="AL582" s="6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7"/>
    </row>
    <row r="583" spans="38:85" x14ac:dyDescent="0.25">
      <c r="AL583" s="6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7"/>
    </row>
    <row r="584" spans="38:85" x14ac:dyDescent="0.25">
      <c r="AL584" s="6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7"/>
    </row>
    <row r="585" spans="38:85" x14ac:dyDescent="0.25">
      <c r="AL585" s="6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7"/>
    </row>
    <row r="586" spans="38:85" x14ac:dyDescent="0.25">
      <c r="AL586" s="6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7"/>
    </row>
    <row r="587" spans="38:85" x14ac:dyDescent="0.25">
      <c r="AL587" s="6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7"/>
    </row>
    <row r="588" spans="38:85" x14ac:dyDescent="0.25">
      <c r="AL588" s="6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7"/>
    </row>
    <row r="589" spans="38:85" x14ac:dyDescent="0.25">
      <c r="AL589" s="6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7"/>
    </row>
    <row r="590" spans="38:85" x14ac:dyDescent="0.25">
      <c r="AL590" s="6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7"/>
    </row>
    <row r="591" spans="38:85" x14ac:dyDescent="0.25">
      <c r="AL591" s="6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7"/>
    </row>
    <row r="592" spans="38:85" x14ac:dyDescent="0.25">
      <c r="AL592" s="6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7"/>
    </row>
    <row r="593" spans="38:85" x14ac:dyDescent="0.25">
      <c r="AL593" s="6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7"/>
    </row>
    <row r="594" spans="38:85" x14ac:dyDescent="0.25">
      <c r="AL594" s="6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7"/>
    </row>
    <row r="595" spans="38:85" x14ac:dyDescent="0.25">
      <c r="AL595" s="6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7"/>
    </row>
    <row r="596" spans="38:85" x14ac:dyDescent="0.25">
      <c r="AL596" s="6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7"/>
    </row>
    <row r="597" spans="38:85" x14ac:dyDescent="0.25">
      <c r="AL597" s="6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7"/>
    </row>
    <row r="598" spans="38:85" x14ac:dyDescent="0.25">
      <c r="AL598" s="6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7"/>
    </row>
    <row r="599" spans="38:85" x14ac:dyDescent="0.25">
      <c r="AL599" s="6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7"/>
    </row>
    <row r="600" spans="38:85" x14ac:dyDescent="0.25">
      <c r="AL600" s="6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7"/>
    </row>
    <row r="601" spans="38:85" x14ac:dyDescent="0.25">
      <c r="AL601" s="6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7"/>
    </row>
    <row r="602" spans="38:85" x14ac:dyDescent="0.25">
      <c r="AL602" s="6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7"/>
    </row>
    <row r="603" spans="38:85" x14ac:dyDescent="0.25">
      <c r="AL603" s="6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7"/>
    </row>
    <row r="604" spans="38:85" x14ac:dyDescent="0.25">
      <c r="AL604" s="6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7"/>
    </row>
    <row r="605" spans="38:85" x14ac:dyDescent="0.25">
      <c r="AL605" s="6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7"/>
    </row>
    <row r="606" spans="38:85" x14ac:dyDescent="0.25">
      <c r="AL606" s="6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7"/>
    </row>
    <row r="607" spans="38:85" x14ac:dyDescent="0.25">
      <c r="AL607" s="6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7"/>
    </row>
    <row r="608" spans="38:85" x14ac:dyDescent="0.25">
      <c r="AL608" s="6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7"/>
    </row>
    <row r="609" spans="38:85" x14ac:dyDescent="0.25">
      <c r="AL609" s="6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7"/>
    </row>
    <row r="610" spans="38:85" x14ac:dyDescent="0.25">
      <c r="AL610" s="6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7"/>
    </row>
    <row r="611" spans="38:85" x14ac:dyDescent="0.25">
      <c r="AL611" s="6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7"/>
    </row>
    <row r="612" spans="38:85" x14ac:dyDescent="0.25">
      <c r="AL612" s="6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7"/>
    </row>
    <row r="613" spans="38:85" x14ac:dyDescent="0.25">
      <c r="AL613" s="6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7"/>
    </row>
    <row r="614" spans="38:85" x14ac:dyDescent="0.25">
      <c r="AL614" s="6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7"/>
    </row>
    <row r="615" spans="38:85" x14ac:dyDescent="0.25">
      <c r="AL615" s="6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7"/>
    </row>
    <row r="616" spans="38:85" x14ac:dyDescent="0.25">
      <c r="AL616" s="6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7"/>
    </row>
    <row r="617" spans="38:85" x14ac:dyDescent="0.25">
      <c r="AL617" s="6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7"/>
    </row>
    <row r="618" spans="38:85" x14ac:dyDescent="0.25">
      <c r="AL618" s="6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7"/>
    </row>
    <row r="619" spans="38:85" x14ac:dyDescent="0.25">
      <c r="AL619" s="6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7"/>
    </row>
    <row r="620" spans="38:85" x14ac:dyDescent="0.25">
      <c r="AL620" s="6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7"/>
    </row>
    <row r="621" spans="38:85" x14ac:dyDescent="0.25">
      <c r="AL621" s="6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7"/>
    </row>
    <row r="622" spans="38:85" x14ac:dyDescent="0.25">
      <c r="AL622" s="6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7"/>
    </row>
    <row r="623" spans="38:85" x14ac:dyDescent="0.25">
      <c r="AL623" s="6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7"/>
    </row>
    <row r="624" spans="38:85" x14ac:dyDescent="0.25">
      <c r="AL624" s="6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7"/>
    </row>
    <row r="625" spans="38:85" x14ac:dyDescent="0.25">
      <c r="AL625" s="6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7"/>
    </row>
    <row r="626" spans="38:85" x14ac:dyDescent="0.25">
      <c r="AL626" s="6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7"/>
    </row>
    <row r="627" spans="38:85" x14ac:dyDescent="0.25">
      <c r="AL627" s="6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7"/>
    </row>
    <row r="628" spans="38:85" x14ac:dyDescent="0.25">
      <c r="AL628" s="6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7"/>
    </row>
    <row r="629" spans="38:85" x14ac:dyDescent="0.25">
      <c r="AL629" s="6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7"/>
    </row>
    <row r="630" spans="38:85" x14ac:dyDescent="0.25">
      <c r="AL630" s="6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7"/>
    </row>
    <row r="631" spans="38:85" x14ac:dyDescent="0.25">
      <c r="AL631" s="6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7"/>
    </row>
    <row r="632" spans="38:85" x14ac:dyDescent="0.25">
      <c r="AL632" s="6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7"/>
    </row>
    <row r="633" spans="38:85" x14ac:dyDescent="0.25">
      <c r="AL633" s="6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7"/>
    </row>
    <row r="634" spans="38:85" x14ac:dyDescent="0.25">
      <c r="AL634" s="6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7"/>
    </row>
    <row r="635" spans="38:85" x14ac:dyDescent="0.25">
      <c r="AL635" s="6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7"/>
    </row>
    <row r="636" spans="38:85" x14ac:dyDescent="0.25">
      <c r="AL636" s="6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7"/>
    </row>
    <row r="637" spans="38:85" x14ac:dyDescent="0.25">
      <c r="AL637" s="6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7"/>
    </row>
    <row r="638" spans="38:85" x14ac:dyDescent="0.25">
      <c r="AL638" s="6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7"/>
    </row>
    <row r="639" spans="38:85" x14ac:dyDescent="0.25">
      <c r="AL639" s="6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7"/>
    </row>
    <row r="640" spans="38:85" x14ac:dyDescent="0.25">
      <c r="AL640" s="6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7"/>
    </row>
    <row r="641" spans="38:85" x14ac:dyDescent="0.25">
      <c r="AL641" s="6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7"/>
    </row>
    <row r="642" spans="38:85" x14ac:dyDescent="0.25">
      <c r="AL642" s="6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7"/>
    </row>
    <row r="643" spans="38:85" x14ac:dyDescent="0.25">
      <c r="AL643" s="6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7"/>
    </row>
    <row r="644" spans="38:85" x14ac:dyDescent="0.25">
      <c r="AL644" s="6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7"/>
    </row>
    <row r="645" spans="38:85" x14ac:dyDescent="0.25">
      <c r="AL645" s="6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7"/>
    </row>
    <row r="646" spans="38:85" x14ac:dyDescent="0.25">
      <c r="AL646" s="6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7"/>
    </row>
    <row r="647" spans="38:85" x14ac:dyDescent="0.25">
      <c r="AL647" s="6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7"/>
    </row>
    <row r="648" spans="38:85" x14ac:dyDescent="0.25">
      <c r="AL648" s="6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7"/>
    </row>
    <row r="649" spans="38:85" x14ac:dyDescent="0.25">
      <c r="AL649" s="6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7"/>
    </row>
    <row r="650" spans="38:85" x14ac:dyDescent="0.25">
      <c r="AL650" s="6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7"/>
    </row>
    <row r="651" spans="38:85" x14ac:dyDescent="0.25">
      <c r="AL651" s="6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7"/>
    </row>
    <row r="652" spans="38:85" x14ac:dyDescent="0.25">
      <c r="AL652" s="6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7"/>
    </row>
    <row r="653" spans="38:85" x14ac:dyDescent="0.25">
      <c r="AL653" s="6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7"/>
    </row>
    <row r="654" spans="38:85" x14ac:dyDescent="0.25">
      <c r="AL654" s="6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7"/>
    </row>
    <row r="655" spans="38:85" x14ac:dyDescent="0.25">
      <c r="AL655" s="6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7"/>
    </row>
    <row r="656" spans="38:85" x14ac:dyDescent="0.25">
      <c r="AL656" s="6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7"/>
    </row>
    <row r="657" spans="38:85" x14ac:dyDescent="0.25">
      <c r="AL657" s="6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7"/>
    </row>
    <row r="658" spans="38:85" x14ac:dyDescent="0.25">
      <c r="AL658" s="6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7"/>
    </row>
    <row r="659" spans="38:85" x14ac:dyDescent="0.25">
      <c r="AL659" s="6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7"/>
    </row>
    <row r="660" spans="38:85" x14ac:dyDescent="0.25">
      <c r="AL660" s="6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7"/>
    </row>
    <row r="661" spans="38:85" x14ac:dyDescent="0.25">
      <c r="AL661" s="6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7"/>
    </row>
    <row r="662" spans="38:85" x14ac:dyDescent="0.25">
      <c r="AL662" s="6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7"/>
    </row>
    <row r="663" spans="38:85" x14ac:dyDescent="0.25">
      <c r="AL663" s="6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7"/>
    </row>
    <row r="664" spans="38:85" x14ac:dyDescent="0.25">
      <c r="AL664" s="6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7"/>
    </row>
    <row r="665" spans="38:85" x14ac:dyDescent="0.25">
      <c r="AL665" s="6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7"/>
    </row>
    <row r="666" spans="38:85" x14ac:dyDescent="0.25">
      <c r="AL666" s="6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7"/>
    </row>
    <row r="667" spans="38:85" x14ac:dyDescent="0.25">
      <c r="AL667" s="6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7"/>
    </row>
    <row r="668" spans="38:85" x14ac:dyDescent="0.25">
      <c r="AL668" s="6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7"/>
    </row>
    <row r="669" spans="38:85" x14ac:dyDescent="0.25">
      <c r="AL669" s="6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7"/>
    </row>
    <row r="670" spans="38:85" x14ac:dyDescent="0.25">
      <c r="AL670" s="6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7"/>
    </row>
    <row r="671" spans="38:85" x14ac:dyDescent="0.25">
      <c r="AL671" s="6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7"/>
    </row>
    <row r="672" spans="38:85" x14ac:dyDescent="0.25">
      <c r="AL672" s="6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7"/>
    </row>
    <row r="673" spans="38:85" x14ac:dyDescent="0.25">
      <c r="AL673" s="6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7"/>
    </row>
    <row r="674" spans="38:85" x14ac:dyDescent="0.25">
      <c r="AL674" s="6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7"/>
    </row>
    <row r="675" spans="38:85" x14ac:dyDescent="0.25">
      <c r="AL675" s="6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7"/>
    </row>
    <row r="676" spans="38:85" x14ac:dyDescent="0.25">
      <c r="AL676" s="6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7"/>
    </row>
    <row r="677" spans="38:85" x14ac:dyDescent="0.25">
      <c r="AL677" s="6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7"/>
    </row>
    <row r="678" spans="38:85" x14ac:dyDescent="0.25">
      <c r="AL678" s="6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7"/>
    </row>
    <row r="679" spans="38:85" x14ac:dyDescent="0.25">
      <c r="AL679" s="6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7"/>
    </row>
    <row r="680" spans="38:85" x14ac:dyDescent="0.25">
      <c r="AL680" s="6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7"/>
    </row>
    <row r="681" spans="38:85" x14ac:dyDescent="0.25">
      <c r="AL681" s="6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7"/>
    </row>
    <row r="682" spans="38:85" x14ac:dyDescent="0.25">
      <c r="AL682" s="6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7"/>
    </row>
    <row r="683" spans="38:85" x14ac:dyDescent="0.25">
      <c r="AL683" s="6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7"/>
    </row>
    <row r="684" spans="38:85" x14ac:dyDescent="0.25">
      <c r="AL684" s="6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7"/>
    </row>
    <row r="685" spans="38:85" x14ac:dyDescent="0.25">
      <c r="AL685" s="6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7"/>
    </row>
    <row r="686" spans="38:85" x14ac:dyDescent="0.25">
      <c r="AL686" s="6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7"/>
    </row>
    <row r="687" spans="38:85" x14ac:dyDescent="0.25">
      <c r="AL687" s="6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7"/>
    </row>
    <row r="688" spans="38:85" x14ac:dyDescent="0.25">
      <c r="AL688" s="6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7"/>
    </row>
    <row r="689" spans="38:85" x14ac:dyDescent="0.25">
      <c r="AL689" s="6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7"/>
    </row>
    <row r="690" spans="38:85" x14ac:dyDescent="0.25">
      <c r="AL690" s="6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7"/>
    </row>
    <row r="691" spans="38:85" x14ac:dyDescent="0.25">
      <c r="AL691" s="6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7"/>
    </row>
    <row r="692" spans="38:85" x14ac:dyDescent="0.25">
      <c r="AL692" s="6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7"/>
    </row>
    <row r="693" spans="38:85" x14ac:dyDescent="0.25">
      <c r="AL693" s="6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7"/>
    </row>
    <row r="694" spans="38:85" x14ac:dyDescent="0.25">
      <c r="AL694" s="6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7"/>
    </row>
    <row r="695" spans="38:85" x14ac:dyDescent="0.25">
      <c r="AL695" s="6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7"/>
    </row>
    <row r="696" spans="38:85" x14ac:dyDescent="0.25">
      <c r="AL696" s="6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7"/>
    </row>
    <row r="697" spans="38:85" x14ac:dyDescent="0.25">
      <c r="AL697" s="6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7"/>
    </row>
    <row r="698" spans="38:85" x14ac:dyDescent="0.25">
      <c r="AL698" s="6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7"/>
    </row>
    <row r="699" spans="38:85" x14ac:dyDescent="0.25">
      <c r="AL699" s="6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7"/>
    </row>
    <row r="700" spans="38:85" x14ac:dyDescent="0.25">
      <c r="AL700" s="6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7"/>
    </row>
    <row r="701" spans="38:85" x14ac:dyDescent="0.25">
      <c r="AL701" s="6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7"/>
    </row>
    <row r="702" spans="38:85" x14ac:dyDescent="0.25">
      <c r="AL702" s="6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7"/>
    </row>
    <row r="703" spans="38:85" x14ac:dyDescent="0.25">
      <c r="AL703" s="6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7"/>
    </row>
    <row r="704" spans="38:85" x14ac:dyDescent="0.25">
      <c r="AL704" s="6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7"/>
    </row>
    <row r="705" spans="38:85" x14ac:dyDescent="0.25">
      <c r="AL705" s="6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7"/>
    </row>
    <row r="706" spans="38:85" x14ac:dyDescent="0.25">
      <c r="AL706" s="6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7"/>
    </row>
    <row r="707" spans="38:85" x14ac:dyDescent="0.25">
      <c r="AL707" s="6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7"/>
    </row>
    <row r="708" spans="38:85" x14ac:dyDescent="0.25">
      <c r="AL708" s="6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7"/>
    </row>
    <row r="709" spans="38:85" x14ac:dyDescent="0.25">
      <c r="AL709" s="6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7"/>
    </row>
    <row r="710" spans="38:85" x14ac:dyDescent="0.25">
      <c r="AL710" s="6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7"/>
    </row>
    <row r="711" spans="38:85" x14ac:dyDescent="0.25">
      <c r="AL711" s="6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7"/>
    </row>
    <row r="712" spans="38:85" x14ac:dyDescent="0.25">
      <c r="AL712" s="6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7"/>
    </row>
    <row r="713" spans="38:85" x14ac:dyDescent="0.25">
      <c r="AL713" s="6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7"/>
    </row>
    <row r="714" spans="38:85" x14ac:dyDescent="0.25">
      <c r="AL714" s="6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7"/>
    </row>
    <row r="715" spans="38:85" x14ac:dyDescent="0.25">
      <c r="AL715" s="6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7"/>
    </row>
    <row r="716" spans="38:85" x14ac:dyDescent="0.25">
      <c r="AL716" s="6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7"/>
    </row>
    <row r="717" spans="38:85" x14ac:dyDescent="0.25">
      <c r="AL717" s="6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7"/>
    </row>
    <row r="718" spans="38:85" x14ac:dyDescent="0.25">
      <c r="AL718" s="6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7"/>
    </row>
    <row r="719" spans="38:85" x14ac:dyDescent="0.25">
      <c r="AL719" s="6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7"/>
    </row>
    <row r="720" spans="38:85" x14ac:dyDescent="0.25">
      <c r="AL720" s="6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7"/>
    </row>
    <row r="721" spans="38:85" x14ac:dyDescent="0.25">
      <c r="AL721" s="6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7"/>
    </row>
    <row r="722" spans="38:85" x14ac:dyDescent="0.25">
      <c r="AL722" s="6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7"/>
    </row>
    <row r="723" spans="38:85" x14ac:dyDescent="0.25">
      <c r="AL723" s="6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7"/>
    </row>
    <row r="724" spans="38:85" x14ac:dyDescent="0.25">
      <c r="AL724" s="6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7"/>
    </row>
    <row r="725" spans="38:85" x14ac:dyDescent="0.25">
      <c r="AL725" s="6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7"/>
    </row>
    <row r="726" spans="38:85" x14ac:dyDescent="0.25">
      <c r="AL726" s="6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7"/>
    </row>
    <row r="727" spans="38:85" x14ac:dyDescent="0.25">
      <c r="AL727" s="6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7"/>
    </row>
    <row r="728" spans="38:85" x14ac:dyDescent="0.25">
      <c r="AL728" s="6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7"/>
    </row>
    <row r="729" spans="38:85" x14ac:dyDescent="0.25">
      <c r="AL729" s="6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7"/>
    </row>
    <row r="730" spans="38:85" x14ac:dyDescent="0.25">
      <c r="AL730" s="6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7"/>
    </row>
    <row r="731" spans="38:85" x14ac:dyDescent="0.25">
      <c r="AL731" s="6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7"/>
    </row>
    <row r="732" spans="38:85" x14ac:dyDescent="0.25">
      <c r="AL732" s="6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7"/>
    </row>
    <row r="733" spans="38:85" x14ac:dyDescent="0.25">
      <c r="AL733" s="6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7"/>
    </row>
    <row r="734" spans="38:85" x14ac:dyDescent="0.25">
      <c r="AL734" s="6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7"/>
    </row>
    <row r="735" spans="38:85" x14ac:dyDescent="0.25">
      <c r="AL735" s="6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7"/>
    </row>
    <row r="736" spans="38:85" x14ac:dyDescent="0.25">
      <c r="AL736" s="6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7"/>
    </row>
    <row r="737" spans="38:85" x14ac:dyDescent="0.25">
      <c r="AL737" s="6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7"/>
    </row>
    <row r="738" spans="38:85" x14ac:dyDescent="0.25">
      <c r="AL738" s="6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7"/>
    </row>
    <row r="739" spans="38:85" x14ac:dyDescent="0.25">
      <c r="AL739" s="6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7"/>
    </row>
    <row r="740" spans="38:85" x14ac:dyDescent="0.25">
      <c r="AL740" s="6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7"/>
    </row>
    <row r="741" spans="38:85" x14ac:dyDescent="0.25">
      <c r="AL741" s="6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7"/>
    </row>
    <row r="742" spans="38:85" x14ac:dyDescent="0.25">
      <c r="AL742" s="6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7"/>
    </row>
    <row r="743" spans="38:85" x14ac:dyDescent="0.25">
      <c r="AL743" s="6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7"/>
    </row>
    <row r="744" spans="38:85" x14ac:dyDescent="0.25">
      <c r="AL744" s="6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7"/>
    </row>
    <row r="745" spans="38:85" x14ac:dyDescent="0.25">
      <c r="AL745" s="6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7"/>
    </row>
    <row r="746" spans="38:85" x14ac:dyDescent="0.25">
      <c r="AL746" s="6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7"/>
    </row>
    <row r="747" spans="38:85" x14ac:dyDescent="0.25">
      <c r="AL747" s="6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7"/>
    </row>
    <row r="748" spans="38:85" x14ac:dyDescent="0.25">
      <c r="AL748" s="6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7"/>
    </row>
    <row r="749" spans="38:85" x14ac:dyDescent="0.25">
      <c r="AL749" s="6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7"/>
    </row>
    <row r="750" spans="38:85" x14ac:dyDescent="0.25">
      <c r="AL750" s="6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7"/>
    </row>
    <row r="751" spans="38:85" x14ac:dyDescent="0.25">
      <c r="AL751" s="6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7"/>
    </row>
    <row r="752" spans="38:85" x14ac:dyDescent="0.25">
      <c r="AL752" s="6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7"/>
    </row>
    <row r="753" spans="38:85" x14ac:dyDescent="0.25">
      <c r="AL753" s="6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7"/>
    </row>
    <row r="754" spans="38:85" x14ac:dyDescent="0.25">
      <c r="AL754" s="6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7"/>
    </row>
    <row r="755" spans="38:85" x14ac:dyDescent="0.25">
      <c r="AL755" s="6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7"/>
    </row>
    <row r="756" spans="38:85" x14ac:dyDescent="0.25">
      <c r="AL756" s="6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7"/>
    </row>
    <row r="757" spans="38:85" x14ac:dyDescent="0.25">
      <c r="AL757" s="6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7"/>
    </row>
    <row r="758" spans="38:85" x14ac:dyDescent="0.25">
      <c r="AL758" s="6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7"/>
    </row>
    <row r="759" spans="38:85" x14ac:dyDescent="0.25">
      <c r="AL759" s="6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7"/>
    </row>
    <row r="760" spans="38:85" x14ac:dyDescent="0.25">
      <c r="AL760" s="6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7"/>
    </row>
    <row r="761" spans="38:85" x14ac:dyDescent="0.25">
      <c r="AL761" s="6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7"/>
    </row>
    <row r="762" spans="38:85" x14ac:dyDescent="0.25">
      <c r="AL762" s="6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7"/>
    </row>
    <row r="763" spans="38:85" x14ac:dyDescent="0.25">
      <c r="AL763" s="6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7"/>
    </row>
    <row r="764" spans="38:85" x14ac:dyDescent="0.25">
      <c r="AL764" s="6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7"/>
    </row>
    <row r="765" spans="38:85" x14ac:dyDescent="0.25">
      <c r="AL765" s="6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7"/>
    </row>
    <row r="766" spans="38:85" x14ac:dyDescent="0.25">
      <c r="AL766" s="6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7"/>
    </row>
    <row r="767" spans="38:85" x14ac:dyDescent="0.25">
      <c r="AL767" s="6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7"/>
    </row>
    <row r="768" spans="38:85" x14ac:dyDescent="0.25">
      <c r="AL768" s="6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7"/>
    </row>
    <row r="769" spans="38:85" x14ac:dyDescent="0.25">
      <c r="AL769" s="6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7"/>
    </row>
    <row r="770" spans="38:85" x14ac:dyDescent="0.25">
      <c r="AL770" s="6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7"/>
    </row>
    <row r="771" spans="38:85" x14ac:dyDescent="0.25">
      <c r="AL771" s="6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7"/>
    </row>
    <row r="772" spans="38:85" x14ac:dyDescent="0.25">
      <c r="AL772" s="6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7"/>
    </row>
    <row r="773" spans="38:85" x14ac:dyDescent="0.25">
      <c r="AL773" s="6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7"/>
    </row>
    <row r="774" spans="38:85" x14ac:dyDescent="0.25">
      <c r="AL774" s="6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7"/>
    </row>
    <row r="775" spans="38:85" x14ac:dyDescent="0.25">
      <c r="AL775" s="6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7"/>
    </row>
    <row r="776" spans="38:85" x14ac:dyDescent="0.25">
      <c r="AL776" s="6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7"/>
    </row>
    <row r="777" spans="38:85" x14ac:dyDescent="0.25">
      <c r="AL777" s="6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7"/>
    </row>
    <row r="778" spans="38:85" x14ac:dyDescent="0.25">
      <c r="AL778" s="6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7"/>
    </row>
    <row r="779" spans="38:85" x14ac:dyDescent="0.25">
      <c r="AL779" s="6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7"/>
    </row>
    <row r="780" spans="38:85" x14ac:dyDescent="0.25">
      <c r="AL780" s="6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7"/>
    </row>
    <row r="781" spans="38:85" x14ac:dyDescent="0.25">
      <c r="AL781" s="6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7"/>
    </row>
    <row r="782" spans="38:85" x14ac:dyDescent="0.25">
      <c r="AL782" s="6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7"/>
    </row>
    <row r="783" spans="38:85" x14ac:dyDescent="0.25">
      <c r="AL783" s="6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7"/>
    </row>
    <row r="784" spans="38:85" x14ac:dyDescent="0.25">
      <c r="AL784" s="6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7"/>
    </row>
    <row r="785" spans="38:85" x14ac:dyDescent="0.25">
      <c r="AL785" s="6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7"/>
    </row>
    <row r="786" spans="38:85" x14ac:dyDescent="0.25">
      <c r="AL786" s="6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7"/>
    </row>
    <row r="787" spans="38:85" x14ac:dyDescent="0.25">
      <c r="AL787" s="6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7"/>
    </row>
    <row r="788" spans="38:85" x14ac:dyDescent="0.25">
      <c r="AL788" s="6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7"/>
    </row>
    <row r="789" spans="38:85" x14ac:dyDescent="0.25">
      <c r="AL789" s="6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7"/>
    </row>
    <row r="790" spans="38:85" x14ac:dyDescent="0.25">
      <c r="AL790" s="6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7"/>
    </row>
    <row r="791" spans="38:85" x14ac:dyDescent="0.25">
      <c r="AL791" s="6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7"/>
    </row>
    <row r="792" spans="38:85" x14ac:dyDescent="0.25">
      <c r="AL792" s="6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7"/>
    </row>
    <row r="793" spans="38:85" x14ac:dyDescent="0.25">
      <c r="AL793" s="6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7"/>
    </row>
    <row r="794" spans="38:85" x14ac:dyDescent="0.25">
      <c r="AL794" s="6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7"/>
    </row>
    <row r="795" spans="38:85" x14ac:dyDescent="0.25">
      <c r="AL795" s="6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7"/>
    </row>
    <row r="796" spans="38:85" x14ac:dyDescent="0.25">
      <c r="AL796" s="6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7"/>
    </row>
    <row r="797" spans="38:85" x14ac:dyDescent="0.25">
      <c r="AL797" s="6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7"/>
    </row>
    <row r="798" spans="38:85" x14ac:dyDescent="0.25">
      <c r="AL798" s="6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7"/>
    </row>
    <row r="799" spans="38:85" x14ac:dyDescent="0.25">
      <c r="AL799" s="6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7"/>
    </row>
    <row r="800" spans="38:85" x14ac:dyDescent="0.25">
      <c r="AL800" s="6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7"/>
    </row>
    <row r="801" spans="38:85" x14ac:dyDescent="0.25">
      <c r="AL801" s="6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7"/>
    </row>
    <row r="802" spans="38:85" x14ac:dyDescent="0.25">
      <c r="AL802" s="6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7"/>
    </row>
    <row r="803" spans="38:85" x14ac:dyDescent="0.25">
      <c r="AL803" s="6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7"/>
    </row>
    <row r="804" spans="38:85" x14ac:dyDescent="0.25">
      <c r="AL804" s="6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7"/>
    </row>
    <row r="805" spans="38:85" x14ac:dyDescent="0.25">
      <c r="AL805" s="6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7"/>
    </row>
    <row r="806" spans="38:85" x14ac:dyDescent="0.25">
      <c r="AL806" s="6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7"/>
    </row>
    <row r="807" spans="38:85" x14ac:dyDescent="0.25">
      <c r="AL807" s="6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7"/>
    </row>
    <row r="808" spans="38:85" x14ac:dyDescent="0.25">
      <c r="AL808" s="6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7"/>
    </row>
    <row r="809" spans="38:85" x14ac:dyDescent="0.25">
      <c r="AL809" s="6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7"/>
    </row>
    <row r="810" spans="38:85" x14ac:dyDescent="0.25">
      <c r="AL810" s="6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7"/>
    </row>
    <row r="811" spans="38:85" x14ac:dyDescent="0.25">
      <c r="AL811" s="6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7"/>
    </row>
    <row r="812" spans="38:85" x14ac:dyDescent="0.25">
      <c r="AL812" s="6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7"/>
    </row>
    <row r="813" spans="38:85" x14ac:dyDescent="0.25">
      <c r="AL813" s="6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7"/>
    </row>
    <row r="814" spans="38:85" x14ac:dyDescent="0.25">
      <c r="AL814" s="6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7"/>
    </row>
    <row r="815" spans="38:85" x14ac:dyDescent="0.25">
      <c r="AL815" s="6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7"/>
    </row>
    <row r="816" spans="38:85" x14ac:dyDescent="0.25">
      <c r="AL816" s="6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7"/>
    </row>
    <row r="817" spans="38:85" x14ac:dyDescent="0.25">
      <c r="AL817" s="6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7"/>
    </row>
    <row r="818" spans="38:85" x14ac:dyDescent="0.25">
      <c r="AL818" s="6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7"/>
    </row>
    <row r="819" spans="38:85" x14ac:dyDescent="0.25">
      <c r="AL819" s="6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7"/>
    </row>
    <row r="820" spans="38:85" x14ac:dyDescent="0.25">
      <c r="AL820" s="6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7"/>
    </row>
    <row r="821" spans="38:85" x14ac:dyDescent="0.25">
      <c r="AL821" s="6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7"/>
    </row>
    <row r="822" spans="38:85" x14ac:dyDescent="0.25">
      <c r="AL822" s="6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7"/>
    </row>
    <row r="823" spans="38:85" x14ac:dyDescent="0.25">
      <c r="AL823" s="6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7"/>
    </row>
    <row r="824" spans="38:85" x14ac:dyDescent="0.25">
      <c r="AL824" s="6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7"/>
    </row>
    <row r="825" spans="38:85" x14ac:dyDescent="0.25">
      <c r="AL825" s="6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7"/>
    </row>
    <row r="826" spans="38:85" x14ac:dyDescent="0.25">
      <c r="AL826" s="6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7"/>
    </row>
    <row r="827" spans="38:85" x14ac:dyDescent="0.25">
      <c r="AL827" s="6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7"/>
    </row>
    <row r="828" spans="38:85" x14ac:dyDescent="0.25">
      <c r="AL828" s="6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7"/>
    </row>
    <row r="829" spans="38:85" x14ac:dyDescent="0.25">
      <c r="AL829" s="6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7"/>
    </row>
    <row r="830" spans="38:85" x14ac:dyDescent="0.25">
      <c r="AL830" s="6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7"/>
    </row>
    <row r="831" spans="38:85" x14ac:dyDescent="0.25">
      <c r="AL831" s="6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7"/>
    </row>
    <row r="832" spans="38:85" x14ac:dyDescent="0.25">
      <c r="AL832" s="6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7"/>
    </row>
    <row r="833" spans="38:85" x14ac:dyDescent="0.25">
      <c r="AL833" s="6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7"/>
    </row>
    <row r="834" spans="38:85" x14ac:dyDescent="0.25">
      <c r="AL834" s="6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7"/>
    </row>
    <row r="835" spans="38:85" x14ac:dyDescent="0.25">
      <c r="AL835" s="6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7"/>
    </row>
    <row r="836" spans="38:85" x14ac:dyDescent="0.25">
      <c r="AL836" s="6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7"/>
    </row>
    <row r="837" spans="38:85" x14ac:dyDescent="0.25">
      <c r="AL837" s="6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7"/>
    </row>
    <row r="838" spans="38:85" x14ac:dyDescent="0.25">
      <c r="AL838" s="6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7"/>
    </row>
    <row r="839" spans="38:85" x14ac:dyDescent="0.25">
      <c r="AL839" s="6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7"/>
    </row>
    <row r="840" spans="38:85" x14ac:dyDescent="0.25">
      <c r="AL840" s="6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7"/>
    </row>
    <row r="841" spans="38:85" x14ac:dyDescent="0.25">
      <c r="AL841" s="6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7"/>
    </row>
    <row r="842" spans="38:85" x14ac:dyDescent="0.25">
      <c r="AL842" s="6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7"/>
    </row>
    <row r="843" spans="38:85" x14ac:dyDescent="0.25">
      <c r="AL843" s="6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7"/>
    </row>
    <row r="844" spans="38:85" x14ac:dyDescent="0.25">
      <c r="AL844" s="6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7"/>
    </row>
    <row r="845" spans="38:85" x14ac:dyDescent="0.25">
      <c r="AL845" s="6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7"/>
    </row>
    <row r="846" spans="38:85" x14ac:dyDescent="0.25">
      <c r="AL846" s="6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7"/>
    </row>
    <row r="847" spans="38:85" x14ac:dyDescent="0.25">
      <c r="AL847" s="6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7"/>
    </row>
    <row r="848" spans="38:85" x14ac:dyDescent="0.25">
      <c r="AL848" s="6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7"/>
    </row>
    <row r="849" spans="38:85" x14ac:dyDescent="0.25">
      <c r="AL849" s="6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7"/>
    </row>
    <row r="850" spans="38:85" x14ac:dyDescent="0.25">
      <c r="AL850" s="6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7"/>
    </row>
    <row r="851" spans="38:85" x14ac:dyDescent="0.25">
      <c r="AL851" s="6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7"/>
    </row>
    <row r="852" spans="38:85" x14ac:dyDescent="0.25">
      <c r="AL852" s="6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7"/>
    </row>
    <row r="853" spans="38:85" x14ac:dyDescent="0.25">
      <c r="AL853" s="6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7"/>
    </row>
    <row r="854" spans="38:85" x14ac:dyDescent="0.25">
      <c r="AL854" s="6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7"/>
    </row>
    <row r="855" spans="38:85" x14ac:dyDescent="0.25">
      <c r="AL855" s="6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7"/>
    </row>
    <row r="856" spans="38:85" x14ac:dyDescent="0.25">
      <c r="AL856" s="6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7"/>
    </row>
    <row r="857" spans="38:85" x14ac:dyDescent="0.25">
      <c r="AL857" s="6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7"/>
    </row>
    <row r="858" spans="38:85" x14ac:dyDescent="0.25">
      <c r="AL858" s="6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7"/>
    </row>
    <row r="859" spans="38:85" x14ac:dyDescent="0.25">
      <c r="AL859" s="6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7"/>
    </row>
    <row r="860" spans="38:85" x14ac:dyDescent="0.25">
      <c r="AL860" s="6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7"/>
    </row>
    <row r="861" spans="38:85" x14ac:dyDescent="0.25">
      <c r="AL861" s="6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7"/>
    </row>
    <row r="862" spans="38:85" x14ac:dyDescent="0.25">
      <c r="AL862" s="6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7"/>
    </row>
    <row r="863" spans="38:85" x14ac:dyDescent="0.25">
      <c r="AL863" s="6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7"/>
    </row>
    <row r="864" spans="38:85" x14ac:dyDescent="0.25">
      <c r="AL864" s="6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7"/>
    </row>
    <row r="865" spans="38:85" x14ac:dyDescent="0.25">
      <c r="AL865" s="6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7"/>
    </row>
    <row r="866" spans="38:85" x14ac:dyDescent="0.25">
      <c r="AL866" s="6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7"/>
    </row>
    <row r="867" spans="38:85" x14ac:dyDescent="0.25">
      <c r="AL867" s="6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7"/>
    </row>
    <row r="868" spans="38:85" x14ac:dyDescent="0.25">
      <c r="AL868" s="6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7"/>
    </row>
    <row r="869" spans="38:85" x14ac:dyDescent="0.25">
      <c r="AL869" s="6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7"/>
    </row>
    <row r="870" spans="38:85" x14ac:dyDescent="0.25">
      <c r="AL870" s="6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7"/>
    </row>
    <row r="871" spans="38:85" x14ac:dyDescent="0.25">
      <c r="AL871" s="6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7"/>
    </row>
    <row r="872" spans="38:85" x14ac:dyDescent="0.25">
      <c r="AL872" s="6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7"/>
    </row>
    <row r="873" spans="38:85" x14ac:dyDescent="0.25">
      <c r="AL873" s="6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7"/>
    </row>
    <row r="874" spans="38:85" x14ac:dyDescent="0.25">
      <c r="AL874" s="6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7"/>
    </row>
    <row r="875" spans="38:85" x14ac:dyDescent="0.25">
      <c r="AL875" s="6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7"/>
    </row>
    <row r="876" spans="38:85" x14ac:dyDescent="0.25">
      <c r="AL876" s="6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7"/>
    </row>
    <row r="877" spans="38:85" x14ac:dyDescent="0.25">
      <c r="AL877" s="6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7"/>
    </row>
    <row r="878" spans="38:85" x14ac:dyDescent="0.25">
      <c r="AL878" s="6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7"/>
    </row>
    <row r="879" spans="38:85" x14ac:dyDescent="0.25">
      <c r="AL879" s="6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7"/>
    </row>
    <row r="880" spans="38:85" x14ac:dyDescent="0.25">
      <c r="AL880" s="6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7"/>
    </row>
    <row r="881" spans="38:85" x14ac:dyDescent="0.25">
      <c r="AL881" s="6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7"/>
    </row>
    <row r="882" spans="38:85" x14ac:dyDescent="0.25">
      <c r="AL882" s="6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7"/>
    </row>
    <row r="883" spans="38:85" x14ac:dyDescent="0.25">
      <c r="AL883" s="6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7"/>
    </row>
    <row r="884" spans="38:85" x14ac:dyDescent="0.25">
      <c r="AL884" s="6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7"/>
    </row>
    <row r="885" spans="38:85" x14ac:dyDescent="0.25">
      <c r="AL885" s="6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7"/>
    </row>
    <row r="886" spans="38:85" x14ac:dyDescent="0.25">
      <c r="AL886" s="6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7"/>
    </row>
    <row r="887" spans="38:85" x14ac:dyDescent="0.25">
      <c r="AL887" s="6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7"/>
    </row>
    <row r="888" spans="38:85" x14ac:dyDescent="0.25">
      <c r="AL888" s="6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7"/>
    </row>
    <row r="889" spans="38:85" x14ac:dyDescent="0.25">
      <c r="AL889" s="6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7"/>
    </row>
    <row r="890" spans="38:85" x14ac:dyDescent="0.25">
      <c r="AL890" s="6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7"/>
    </row>
    <row r="891" spans="38:85" x14ac:dyDescent="0.25">
      <c r="AL891" s="6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7"/>
    </row>
    <row r="892" spans="38:85" x14ac:dyDescent="0.25">
      <c r="AL892" s="6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7"/>
    </row>
    <row r="893" spans="38:85" x14ac:dyDescent="0.25">
      <c r="AL893" s="6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7"/>
    </row>
    <row r="894" spans="38:85" x14ac:dyDescent="0.25">
      <c r="AL894" s="6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7"/>
    </row>
    <row r="895" spans="38:85" x14ac:dyDescent="0.25">
      <c r="AL895" s="6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7"/>
    </row>
    <row r="896" spans="38:85" x14ac:dyDescent="0.25">
      <c r="AL896" s="6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7"/>
    </row>
    <row r="897" spans="38:85" x14ac:dyDescent="0.25">
      <c r="AL897" s="6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7"/>
    </row>
    <row r="898" spans="38:85" x14ac:dyDescent="0.25">
      <c r="AL898" s="6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7"/>
    </row>
    <row r="899" spans="38:85" x14ac:dyDescent="0.25">
      <c r="AL899" s="6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7"/>
    </row>
    <row r="900" spans="38:85" x14ac:dyDescent="0.25">
      <c r="AL900" s="6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7"/>
    </row>
    <row r="901" spans="38:85" x14ac:dyDescent="0.25">
      <c r="AL901" s="6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7"/>
    </row>
    <row r="902" spans="38:85" x14ac:dyDescent="0.25">
      <c r="AL902" s="6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7"/>
    </row>
    <row r="903" spans="38:85" x14ac:dyDescent="0.25">
      <c r="AL903" s="6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7"/>
    </row>
    <row r="904" spans="38:85" x14ac:dyDescent="0.25">
      <c r="AL904" s="6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7"/>
    </row>
    <row r="905" spans="38:85" x14ac:dyDescent="0.25">
      <c r="AL905" s="6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7"/>
    </row>
    <row r="906" spans="38:85" x14ac:dyDescent="0.25">
      <c r="AL906" s="6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7"/>
    </row>
    <row r="907" spans="38:85" x14ac:dyDescent="0.25">
      <c r="AL907" s="6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7"/>
    </row>
    <row r="908" spans="38:85" x14ac:dyDescent="0.25">
      <c r="AL908" s="6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7"/>
    </row>
    <row r="909" spans="38:85" x14ac:dyDescent="0.25">
      <c r="AL909" s="6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7"/>
    </row>
    <row r="910" spans="38:85" x14ac:dyDescent="0.25">
      <c r="AL910" s="6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7"/>
    </row>
    <row r="911" spans="38:85" x14ac:dyDescent="0.25">
      <c r="AL911" s="6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7"/>
    </row>
    <row r="912" spans="38:85" x14ac:dyDescent="0.25">
      <c r="AL912" s="6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7"/>
    </row>
    <row r="913" spans="38:85" x14ac:dyDescent="0.25">
      <c r="AL913" s="6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7"/>
    </row>
    <row r="914" spans="38:85" x14ac:dyDescent="0.25">
      <c r="AL914" s="6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7"/>
    </row>
    <row r="915" spans="38:85" x14ac:dyDescent="0.25">
      <c r="AL915" s="6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7"/>
    </row>
    <row r="916" spans="38:85" x14ac:dyDescent="0.25">
      <c r="AL916" s="6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7"/>
    </row>
    <row r="917" spans="38:85" x14ac:dyDescent="0.25">
      <c r="AL917" s="6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7"/>
    </row>
    <row r="918" spans="38:85" x14ac:dyDescent="0.25">
      <c r="AL918" s="6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7"/>
    </row>
    <row r="919" spans="38:85" x14ac:dyDescent="0.25">
      <c r="AL919" s="6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7"/>
    </row>
    <row r="920" spans="38:85" x14ac:dyDescent="0.25">
      <c r="AL920" s="6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7"/>
    </row>
    <row r="921" spans="38:85" x14ac:dyDescent="0.25">
      <c r="AL921" s="6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7"/>
    </row>
    <row r="922" spans="38:85" x14ac:dyDescent="0.25">
      <c r="AL922" s="6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7"/>
    </row>
    <row r="923" spans="38:85" x14ac:dyDescent="0.25">
      <c r="AL923" s="6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7"/>
    </row>
    <row r="924" spans="38:85" x14ac:dyDescent="0.25">
      <c r="AL924" s="6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7"/>
    </row>
    <row r="925" spans="38:85" x14ac:dyDescent="0.25">
      <c r="AL925" s="6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7"/>
    </row>
    <row r="926" spans="38:85" x14ac:dyDescent="0.25">
      <c r="AL926" s="6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7"/>
    </row>
    <row r="927" spans="38:85" x14ac:dyDescent="0.25">
      <c r="AL927" s="6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7"/>
    </row>
    <row r="928" spans="38:85" x14ac:dyDescent="0.25">
      <c r="AL928" s="6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7"/>
    </row>
    <row r="929" spans="38:85" x14ac:dyDescent="0.25">
      <c r="AL929" s="6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7"/>
    </row>
    <row r="930" spans="38:85" x14ac:dyDescent="0.25">
      <c r="AL930" s="6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7"/>
    </row>
    <row r="931" spans="38:85" x14ac:dyDescent="0.25">
      <c r="AL931" s="6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7"/>
    </row>
    <row r="932" spans="38:85" x14ac:dyDescent="0.25">
      <c r="AL932" s="6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7"/>
    </row>
    <row r="933" spans="38:85" x14ac:dyDescent="0.25">
      <c r="AL933" s="6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7"/>
    </row>
    <row r="934" spans="38:85" x14ac:dyDescent="0.25">
      <c r="AL934" s="6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7"/>
    </row>
    <row r="935" spans="38:85" x14ac:dyDescent="0.25">
      <c r="AL935" s="6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7"/>
    </row>
    <row r="936" spans="38:85" x14ac:dyDescent="0.25">
      <c r="AL936" s="6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7"/>
    </row>
    <row r="937" spans="38:85" x14ac:dyDescent="0.25">
      <c r="AL937" s="6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7"/>
    </row>
    <row r="938" spans="38:85" x14ac:dyDescent="0.25">
      <c r="AL938" s="6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7"/>
    </row>
    <row r="939" spans="38:85" x14ac:dyDescent="0.25">
      <c r="AL939" s="6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7"/>
    </row>
    <row r="940" spans="38:85" x14ac:dyDescent="0.25">
      <c r="AL940" s="6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7"/>
    </row>
    <row r="941" spans="38:85" x14ac:dyDescent="0.25">
      <c r="AL941" s="6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7"/>
    </row>
    <row r="942" spans="38:85" x14ac:dyDescent="0.25">
      <c r="AL942" s="6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7"/>
    </row>
    <row r="943" spans="38:85" x14ac:dyDescent="0.25">
      <c r="AL943" s="6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7"/>
    </row>
    <row r="944" spans="38:85" x14ac:dyDescent="0.25">
      <c r="AL944" s="6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7"/>
    </row>
    <row r="945" spans="38:85" x14ac:dyDescent="0.25">
      <c r="AL945" s="6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7"/>
    </row>
    <row r="946" spans="38:85" x14ac:dyDescent="0.25">
      <c r="AL946" s="6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7"/>
    </row>
    <row r="947" spans="38:85" x14ac:dyDescent="0.25">
      <c r="AL947" s="6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7"/>
    </row>
    <row r="948" spans="38:85" x14ac:dyDescent="0.25">
      <c r="AL948" s="6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7"/>
    </row>
    <row r="949" spans="38:85" x14ac:dyDescent="0.25">
      <c r="AL949" s="6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7"/>
    </row>
    <row r="950" spans="38:85" x14ac:dyDescent="0.25">
      <c r="AL950" s="6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7"/>
    </row>
    <row r="951" spans="38:85" x14ac:dyDescent="0.25">
      <c r="AL951" s="6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7"/>
    </row>
    <row r="952" spans="38:85" x14ac:dyDescent="0.25">
      <c r="AL952" s="6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7"/>
    </row>
    <row r="953" spans="38:85" x14ac:dyDescent="0.25">
      <c r="AL953" s="6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7"/>
    </row>
    <row r="954" spans="38:85" x14ac:dyDescent="0.25">
      <c r="AL954" s="6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7"/>
    </row>
    <row r="955" spans="38:85" x14ac:dyDescent="0.25">
      <c r="AL955" s="6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7"/>
    </row>
    <row r="956" spans="38:85" x14ac:dyDescent="0.25">
      <c r="AL956" s="6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7"/>
    </row>
    <row r="957" spans="38:85" x14ac:dyDescent="0.25">
      <c r="AL957" s="6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7"/>
    </row>
    <row r="958" spans="38:85" x14ac:dyDescent="0.25">
      <c r="AL958" s="6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7"/>
    </row>
    <row r="959" spans="38:85" x14ac:dyDescent="0.25">
      <c r="AL959" s="6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7"/>
    </row>
    <row r="960" spans="38:85" x14ac:dyDescent="0.25">
      <c r="AL960" s="6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7"/>
    </row>
    <row r="961" spans="38:85" x14ac:dyDescent="0.25">
      <c r="AL961" s="6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7"/>
    </row>
    <row r="962" spans="38:85" x14ac:dyDescent="0.25">
      <c r="AL962" s="6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7"/>
    </row>
    <row r="963" spans="38:85" x14ac:dyDescent="0.25">
      <c r="AL963" s="6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7"/>
    </row>
    <row r="964" spans="38:85" x14ac:dyDescent="0.25">
      <c r="AL964" s="6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7"/>
    </row>
    <row r="965" spans="38:85" x14ac:dyDescent="0.25">
      <c r="AL965" s="6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7"/>
    </row>
    <row r="966" spans="38:85" x14ac:dyDescent="0.25">
      <c r="AL966" s="6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7"/>
    </row>
    <row r="967" spans="38:85" x14ac:dyDescent="0.25">
      <c r="AL967" s="6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7"/>
    </row>
    <row r="968" spans="38:85" x14ac:dyDescent="0.25">
      <c r="AL968" s="6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7"/>
    </row>
    <row r="969" spans="38:85" x14ac:dyDescent="0.25">
      <c r="AL969" s="6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7"/>
    </row>
    <row r="970" spans="38:85" x14ac:dyDescent="0.25">
      <c r="AL970" s="6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7"/>
    </row>
    <row r="971" spans="38:85" x14ac:dyDescent="0.25">
      <c r="AL971" s="6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7"/>
    </row>
    <row r="972" spans="38:85" x14ac:dyDescent="0.25">
      <c r="AL972" s="6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7"/>
    </row>
    <row r="973" spans="38:85" x14ac:dyDescent="0.25">
      <c r="AL973" s="6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7"/>
    </row>
    <row r="974" spans="38:85" x14ac:dyDescent="0.25">
      <c r="AL974" s="6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7"/>
    </row>
    <row r="975" spans="38:85" x14ac:dyDescent="0.25">
      <c r="AL975" s="6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7"/>
    </row>
    <row r="976" spans="38:85" x14ac:dyDescent="0.25">
      <c r="AL976" s="6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7"/>
    </row>
    <row r="977" spans="38:85" x14ac:dyDescent="0.25">
      <c r="AL977" s="6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7"/>
    </row>
    <row r="978" spans="38:85" x14ac:dyDescent="0.25">
      <c r="AL978" s="6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7"/>
    </row>
    <row r="979" spans="38:85" x14ac:dyDescent="0.25">
      <c r="AL979" s="6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7"/>
    </row>
    <row r="980" spans="38:85" x14ac:dyDescent="0.25">
      <c r="AL980" s="6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7"/>
    </row>
    <row r="981" spans="38:85" x14ac:dyDescent="0.25">
      <c r="AL981" s="6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7"/>
    </row>
    <row r="982" spans="38:85" x14ac:dyDescent="0.25">
      <c r="AL982" s="6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7"/>
    </row>
    <row r="983" spans="38:85" x14ac:dyDescent="0.25">
      <c r="AL983" s="6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7"/>
    </row>
    <row r="984" spans="38:85" x14ac:dyDescent="0.25">
      <c r="AL984" s="6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7"/>
    </row>
    <row r="985" spans="38:85" x14ac:dyDescent="0.25">
      <c r="AL985" s="6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7"/>
    </row>
    <row r="986" spans="38:85" x14ac:dyDescent="0.25">
      <c r="AL986" s="6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7"/>
    </row>
    <row r="987" spans="38:85" x14ac:dyDescent="0.25">
      <c r="AL987" s="6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7"/>
    </row>
    <row r="988" spans="38:85" x14ac:dyDescent="0.25">
      <c r="AL988" s="6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7"/>
    </row>
    <row r="989" spans="38:85" x14ac:dyDescent="0.25">
      <c r="AL989" s="6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7"/>
    </row>
    <row r="990" spans="38:85" x14ac:dyDescent="0.25">
      <c r="AL990" s="6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7"/>
    </row>
    <row r="991" spans="38:85" x14ac:dyDescent="0.25">
      <c r="AL991" s="6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7"/>
    </row>
    <row r="992" spans="38:85" x14ac:dyDescent="0.25">
      <c r="AL992" s="6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7"/>
    </row>
    <row r="993" spans="38:85" x14ac:dyDescent="0.25">
      <c r="AL993" s="6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7"/>
    </row>
    <row r="994" spans="38:85" x14ac:dyDescent="0.25">
      <c r="AL994" s="6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7"/>
    </row>
    <row r="995" spans="38:85" x14ac:dyDescent="0.25">
      <c r="AL995" s="6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7"/>
    </row>
    <row r="996" spans="38:85" x14ac:dyDescent="0.25">
      <c r="AL996" s="6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7"/>
    </row>
    <row r="997" spans="38:85" x14ac:dyDescent="0.25">
      <c r="AL997" s="6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7"/>
    </row>
    <row r="998" spans="38:85" x14ac:dyDescent="0.25">
      <c r="AL998" s="6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7"/>
    </row>
    <row r="999" spans="38:85" x14ac:dyDescent="0.25">
      <c r="AL999" s="6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7"/>
    </row>
    <row r="1000" spans="38:85" x14ac:dyDescent="0.25">
      <c r="AL1000" s="6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7"/>
    </row>
    <row r="1001" spans="38:85" x14ac:dyDescent="0.25">
      <c r="AL1001" s="6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7"/>
    </row>
    <row r="1002" spans="38:85" x14ac:dyDescent="0.25">
      <c r="AL1002" s="6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7"/>
    </row>
    <row r="1003" spans="38:85" x14ac:dyDescent="0.25">
      <c r="AL1003" s="6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7"/>
    </row>
    <row r="1004" spans="38:85" x14ac:dyDescent="0.25">
      <c r="AL1004" s="6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7"/>
    </row>
    <row r="1005" spans="38:85" x14ac:dyDescent="0.25">
      <c r="AL1005" s="6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7"/>
    </row>
    <row r="1006" spans="38:85" x14ac:dyDescent="0.25">
      <c r="AL1006" s="6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7"/>
    </row>
    <row r="1007" spans="38:85" x14ac:dyDescent="0.25">
      <c r="AL1007" s="6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7"/>
    </row>
    <row r="1008" spans="38:85" x14ac:dyDescent="0.25">
      <c r="AL1008" s="6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7"/>
    </row>
    <row r="1009" spans="38:85" x14ac:dyDescent="0.25">
      <c r="AL1009" s="6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7"/>
    </row>
    <row r="1010" spans="38:85" x14ac:dyDescent="0.25">
      <c r="AL1010" s="6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7"/>
    </row>
    <row r="1011" spans="38:85" x14ac:dyDescent="0.25">
      <c r="AL1011" s="6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7"/>
    </row>
    <row r="1012" spans="38:85" x14ac:dyDescent="0.25">
      <c r="AL1012" s="6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7"/>
    </row>
    <row r="1013" spans="38:85" x14ac:dyDescent="0.25">
      <c r="AL1013" s="6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7"/>
    </row>
    <row r="1014" spans="38:85" x14ac:dyDescent="0.25">
      <c r="AL1014" s="6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7"/>
    </row>
    <row r="1015" spans="38:85" x14ac:dyDescent="0.25">
      <c r="AL1015" s="6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7"/>
    </row>
    <row r="1016" spans="38:85" x14ac:dyDescent="0.25">
      <c r="AL1016" s="6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7"/>
    </row>
    <row r="1017" spans="38:85" x14ac:dyDescent="0.25">
      <c r="AL1017" s="6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7"/>
    </row>
    <row r="1018" spans="38:85" x14ac:dyDescent="0.25">
      <c r="AL1018" s="6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7"/>
    </row>
    <row r="1019" spans="38:85" x14ac:dyDescent="0.25">
      <c r="AL1019" s="6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7"/>
    </row>
    <row r="1020" spans="38:85" x14ac:dyDescent="0.25">
      <c r="AL1020" s="6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7"/>
    </row>
    <row r="1021" spans="38:85" x14ac:dyDescent="0.25">
      <c r="AL1021" s="6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7"/>
    </row>
    <row r="1022" spans="38:85" x14ac:dyDescent="0.25">
      <c r="AL1022" s="6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7"/>
    </row>
    <row r="1023" spans="38:85" x14ac:dyDescent="0.25">
      <c r="AL1023" s="6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7"/>
    </row>
    <row r="1024" spans="38:85" x14ac:dyDescent="0.25">
      <c r="AL1024" s="6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7"/>
    </row>
    <row r="1025" spans="38:85" x14ac:dyDescent="0.25">
      <c r="AL1025" s="6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7"/>
    </row>
    <row r="1026" spans="38:85" x14ac:dyDescent="0.25">
      <c r="AL1026" s="6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7"/>
    </row>
    <row r="1027" spans="38:85" x14ac:dyDescent="0.25">
      <c r="AL1027" s="6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7"/>
    </row>
    <row r="1028" spans="38:85" x14ac:dyDescent="0.25">
      <c r="AL1028" s="6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7"/>
    </row>
    <row r="1029" spans="38:85" x14ac:dyDescent="0.25">
      <c r="AL1029" s="6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7"/>
    </row>
    <row r="1030" spans="38:85" x14ac:dyDescent="0.25">
      <c r="AL1030" s="6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7"/>
    </row>
    <row r="1031" spans="38:85" x14ac:dyDescent="0.25">
      <c r="AL1031" s="6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7"/>
    </row>
    <row r="1032" spans="38:85" x14ac:dyDescent="0.25">
      <c r="AL1032" s="6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7"/>
    </row>
    <row r="1033" spans="38:85" x14ac:dyDescent="0.25">
      <c r="AL1033" s="6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7"/>
    </row>
    <row r="1034" spans="38:85" x14ac:dyDescent="0.25">
      <c r="AL1034" s="6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7"/>
    </row>
    <row r="1035" spans="38:85" x14ac:dyDescent="0.25">
      <c r="AL1035" s="6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7"/>
    </row>
    <row r="1036" spans="38:85" x14ac:dyDescent="0.25">
      <c r="AL1036" s="6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7"/>
    </row>
    <row r="1037" spans="38:85" x14ac:dyDescent="0.25">
      <c r="AL1037" s="6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7"/>
    </row>
    <row r="1038" spans="38:85" x14ac:dyDescent="0.25">
      <c r="AL1038" s="6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7"/>
    </row>
    <row r="1039" spans="38:85" x14ac:dyDescent="0.25">
      <c r="AL1039" s="6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7"/>
    </row>
    <row r="1040" spans="38:85" x14ac:dyDescent="0.25">
      <c r="AL1040" s="6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7"/>
    </row>
    <row r="1041" spans="38:85" x14ac:dyDescent="0.25">
      <c r="AL1041" s="6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7"/>
    </row>
    <row r="1042" spans="38:85" x14ac:dyDescent="0.25">
      <c r="AL1042" s="6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7"/>
    </row>
    <row r="1043" spans="38:85" x14ac:dyDescent="0.25">
      <c r="AL1043" s="6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7"/>
    </row>
    <row r="1044" spans="38:85" x14ac:dyDescent="0.25">
      <c r="AL1044" s="6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7"/>
    </row>
    <row r="1045" spans="38:85" x14ac:dyDescent="0.25">
      <c r="AL1045" s="6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7"/>
    </row>
    <row r="1046" spans="38:85" x14ac:dyDescent="0.25">
      <c r="AL1046" s="6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7"/>
    </row>
    <row r="1047" spans="38:85" x14ac:dyDescent="0.25">
      <c r="AL1047" s="6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7"/>
    </row>
    <row r="1048" spans="38:85" x14ac:dyDescent="0.25">
      <c r="AL1048" s="6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7"/>
    </row>
    <row r="1049" spans="38:85" x14ac:dyDescent="0.25">
      <c r="AL1049" s="6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7"/>
    </row>
    <row r="1050" spans="38:85" x14ac:dyDescent="0.25">
      <c r="AL1050" s="6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7"/>
    </row>
    <row r="1051" spans="38:85" x14ac:dyDescent="0.25">
      <c r="AL1051" s="6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7"/>
    </row>
    <row r="1052" spans="38:85" x14ac:dyDescent="0.25">
      <c r="AL1052" s="6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7"/>
    </row>
    <row r="1053" spans="38:85" x14ac:dyDescent="0.25">
      <c r="AL1053" s="6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7"/>
    </row>
    <row r="1054" spans="38:85" x14ac:dyDescent="0.25">
      <c r="AL1054" s="6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7"/>
    </row>
    <row r="1055" spans="38:85" x14ac:dyDescent="0.25">
      <c r="AL1055" s="6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7"/>
    </row>
    <row r="1056" spans="38:85" x14ac:dyDescent="0.25">
      <c r="AL1056" s="6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7"/>
    </row>
    <row r="1057" spans="38:85" x14ac:dyDescent="0.25">
      <c r="AL1057" s="6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7"/>
    </row>
    <row r="1058" spans="38:85" x14ac:dyDescent="0.25">
      <c r="AL1058" s="6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7"/>
    </row>
    <row r="1059" spans="38:85" x14ac:dyDescent="0.25">
      <c r="AL1059" s="6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7"/>
    </row>
    <row r="1060" spans="38:85" x14ac:dyDescent="0.25">
      <c r="AL1060" s="6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7"/>
    </row>
    <row r="1061" spans="38:85" x14ac:dyDescent="0.25">
      <c r="AL1061" s="6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7"/>
    </row>
    <row r="1062" spans="38:85" x14ac:dyDescent="0.25">
      <c r="AL1062" s="6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7"/>
    </row>
    <row r="1063" spans="38:85" x14ac:dyDescent="0.25">
      <c r="AL1063" s="6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7"/>
    </row>
    <row r="1064" spans="38:85" x14ac:dyDescent="0.25">
      <c r="AL1064" s="6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7"/>
    </row>
    <row r="1065" spans="38:85" x14ac:dyDescent="0.25">
      <c r="AL1065" s="6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7"/>
    </row>
    <row r="1066" spans="38:85" x14ac:dyDescent="0.25">
      <c r="AL1066" s="6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7"/>
    </row>
    <row r="1067" spans="38:85" x14ac:dyDescent="0.25">
      <c r="AL1067" s="6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7"/>
    </row>
    <row r="1068" spans="38:85" x14ac:dyDescent="0.25">
      <c r="AL1068" s="6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7"/>
    </row>
    <row r="1069" spans="38:85" x14ac:dyDescent="0.25">
      <c r="AL1069" s="6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7"/>
    </row>
    <row r="1070" spans="38:85" x14ac:dyDescent="0.25">
      <c r="AL1070" s="6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7"/>
    </row>
    <row r="1071" spans="38:85" x14ac:dyDescent="0.25">
      <c r="AL1071" s="6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7"/>
    </row>
    <row r="1072" spans="38:85" x14ac:dyDescent="0.25">
      <c r="AL1072" s="6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7"/>
    </row>
    <row r="1073" spans="38:85" x14ac:dyDescent="0.25">
      <c r="AL1073" s="6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7"/>
    </row>
    <row r="1074" spans="38:85" x14ac:dyDescent="0.25">
      <c r="AL1074" s="6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7"/>
    </row>
    <row r="1075" spans="38:85" x14ac:dyDescent="0.25">
      <c r="AL1075" s="6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7"/>
    </row>
    <row r="1076" spans="38:85" x14ac:dyDescent="0.25">
      <c r="AL1076" s="6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7"/>
    </row>
    <row r="1077" spans="38:85" x14ac:dyDescent="0.25">
      <c r="AL1077" s="6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7"/>
    </row>
    <row r="1078" spans="38:85" x14ac:dyDescent="0.25">
      <c r="AL1078" s="6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7"/>
    </row>
    <row r="1079" spans="38:85" x14ac:dyDescent="0.25">
      <c r="AL1079" s="6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7"/>
    </row>
    <row r="1080" spans="38:85" x14ac:dyDescent="0.25">
      <c r="AL1080" s="6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7"/>
    </row>
    <row r="1081" spans="38:85" x14ac:dyDescent="0.25">
      <c r="AL1081" s="6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7"/>
    </row>
    <row r="1082" spans="38:85" x14ac:dyDescent="0.25">
      <c r="AL1082" s="6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7"/>
    </row>
    <row r="1083" spans="38:85" x14ac:dyDescent="0.25">
      <c r="AL1083" s="6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7"/>
    </row>
    <row r="1084" spans="38:85" x14ac:dyDescent="0.25">
      <c r="AL1084" s="6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7"/>
    </row>
    <row r="1085" spans="38:85" x14ac:dyDescent="0.25">
      <c r="AL1085" s="6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7"/>
    </row>
    <row r="1086" spans="38:85" x14ac:dyDescent="0.25">
      <c r="AL1086" s="6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7"/>
    </row>
    <row r="1087" spans="38:85" x14ac:dyDescent="0.25">
      <c r="AL1087" s="6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7"/>
    </row>
    <row r="1088" spans="38:85" x14ac:dyDescent="0.25">
      <c r="AL1088" s="6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7"/>
    </row>
    <row r="1089" spans="38:85" x14ac:dyDescent="0.25">
      <c r="AL1089" s="6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7"/>
    </row>
    <row r="1090" spans="38:85" x14ac:dyDescent="0.25">
      <c r="AL1090" s="6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7"/>
    </row>
    <row r="1091" spans="38:85" x14ac:dyDescent="0.25">
      <c r="AL1091" s="6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7"/>
    </row>
    <row r="1092" spans="38:85" x14ac:dyDescent="0.25">
      <c r="AL1092" s="6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7"/>
    </row>
    <row r="1093" spans="38:85" x14ac:dyDescent="0.25">
      <c r="AL1093" s="6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7"/>
    </row>
    <row r="1094" spans="38:85" x14ac:dyDescent="0.25">
      <c r="AL1094" s="6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7"/>
    </row>
    <row r="1095" spans="38:85" x14ac:dyDescent="0.25">
      <c r="AL1095" s="6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7"/>
    </row>
    <row r="1096" spans="38:85" x14ac:dyDescent="0.25">
      <c r="AL1096" s="6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7"/>
    </row>
    <row r="1097" spans="38:85" x14ac:dyDescent="0.25">
      <c r="AL1097" s="6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7"/>
    </row>
    <row r="1098" spans="38:85" x14ac:dyDescent="0.25">
      <c r="AL1098" s="6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7"/>
    </row>
    <row r="1099" spans="38:85" x14ac:dyDescent="0.25">
      <c r="AL1099" s="6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7"/>
    </row>
    <row r="1100" spans="38:85" x14ac:dyDescent="0.25">
      <c r="AL1100" s="6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7"/>
    </row>
    <row r="1101" spans="38:85" x14ac:dyDescent="0.25">
      <c r="AL1101" s="6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7"/>
    </row>
    <row r="1102" spans="38:85" x14ac:dyDescent="0.25">
      <c r="AL1102" s="6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7"/>
    </row>
    <row r="1103" spans="38:85" x14ac:dyDescent="0.25">
      <c r="AL1103" s="6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7"/>
    </row>
    <row r="1104" spans="38:85" x14ac:dyDescent="0.25">
      <c r="AL1104" s="6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7"/>
    </row>
    <row r="1105" spans="38:85" x14ac:dyDescent="0.25">
      <c r="AL1105" s="6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7"/>
    </row>
    <row r="1106" spans="38:85" x14ac:dyDescent="0.25">
      <c r="AL1106" s="6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7"/>
    </row>
    <row r="1107" spans="38:85" x14ac:dyDescent="0.25">
      <c r="AL1107" s="6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7"/>
    </row>
    <row r="1108" spans="38:85" x14ac:dyDescent="0.25">
      <c r="AL1108" s="6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7"/>
    </row>
    <row r="1109" spans="38:85" x14ac:dyDescent="0.25">
      <c r="AL1109" s="6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7"/>
    </row>
    <row r="1110" spans="38:85" x14ac:dyDescent="0.25">
      <c r="AL1110" s="6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7"/>
    </row>
    <row r="1111" spans="38:85" x14ac:dyDescent="0.25">
      <c r="AL1111" s="6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7"/>
    </row>
    <row r="1112" spans="38:85" x14ac:dyDescent="0.25">
      <c r="AL1112" s="6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7"/>
    </row>
    <row r="1113" spans="38:85" x14ac:dyDescent="0.25">
      <c r="AL1113" s="6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7"/>
    </row>
    <row r="1114" spans="38:85" x14ac:dyDescent="0.25">
      <c r="AL1114" s="6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7"/>
    </row>
    <row r="1115" spans="38:85" x14ac:dyDescent="0.25">
      <c r="AL1115" s="6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7"/>
    </row>
    <row r="1116" spans="38:85" x14ac:dyDescent="0.25">
      <c r="AL1116" s="6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7"/>
    </row>
    <row r="1117" spans="38:85" x14ac:dyDescent="0.25">
      <c r="AL1117" s="6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7"/>
    </row>
    <row r="1118" spans="38:85" x14ac:dyDescent="0.25">
      <c r="AL1118" s="6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7"/>
    </row>
    <row r="1119" spans="38:85" x14ac:dyDescent="0.25">
      <c r="AL1119" s="6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7"/>
    </row>
    <row r="1120" spans="38:85" x14ac:dyDescent="0.25">
      <c r="AL1120" s="6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7"/>
    </row>
    <row r="1121" spans="38:85" x14ac:dyDescent="0.25">
      <c r="AL1121" s="6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7"/>
    </row>
    <row r="1122" spans="38:85" x14ac:dyDescent="0.25">
      <c r="AL1122" s="6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7"/>
    </row>
    <row r="1123" spans="38:85" x14ac:dyDescent="0.25">
      <c r="AL1123" s="6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7"/>
    </row>
    <row r="1124" spans="38:85" x14ac:dyDescent="0.25">
      <c r="AL1124" s="6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7"/>
    </row>
    <row r="1125" spans="38:85" x14ac:dyDescent="0.25">
      <c r="AL1125" s="6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7"/>
    </row>
    <row r="1126" spans="38:85" x14ac:dyDescent="0.25">
      <c r="AL1126" s="6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7"/>
    </row>
    <row r="1127" spans="38:85" x14ac:dyDescent="0.25">
      <c r="AL1127" s="6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7"/>
    </row>
    <row r="1128" spans="38:85" x14ac:dyDescent="0.25">
      <c r="AL1128" s="6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7"/>
    </row>
    <row r="1129" spans="38:85" x14ac:dyDescent="0.25">
      <c r="AL1129" s="6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7"/>
    </row>
    <row r="1130" spans="38:85" x14ac:dyDescent="0.25">
      <c r="AL1130" s="6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7"/>
    </row>
    <row r="1131" spans="38:85" x14ac:dyDescent="0.25">
      <c r="AL1131" s="6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7"/>
    </row>
    <row r="1132" spans="38:85" x14ac:dyDescent="0.25">
      <c r="AL1132" s="6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7"/>
    </row>
    <row r="1133" spans="38:85" x14ac:dyDescent="0.25">
      <c r="AL1133" s="6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7"/>
    </row>
    <row r="1134" spans="38:85" x14ac:dyDescent="0.25">
      <c r="AL1134" s="6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7"/>
    </row>
    <row r="1135" spans="38:85" x14ac:dyDescent="0.25">
      <c r="AL1135" s="6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7"/>
    </row>
    <row r="1136" spans="38:85" x14ac:dyDescent="0.25">
      <c r="AL1136" s="6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7"/>
    </row>
    <row r="1137" spans="38:85" x14ac:dyDescent="0.25">
      <c r="AL1137" s="6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7"/>
    </row>
    <row r="1138" spans="38:85" x14ac:dyDescent="0.25">
      <c r="AL1138" s="6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7"/>
    </row>
    <row r="1139" spans="38:85" x14ac:dyDescent="0.25">
      <c r="AL1139" s="6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7"/>
    </row>
    <row r="1140" spans="38:85" x14ac:dyDescent="0.25">
      <c r="AL1140" s="6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7"/>
    </row>
    <row r="1141" spans="38:85" x14ac:dyDescent="0.25">
      <c r="AL1141" s="6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7"/>
    </row>
    <row r="1142" spans="38:85" x14ac:dyDescent="0.25">
      <c r="AL1142" s="6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7"/>
    </row>
    <row r="1143" spans="38:85" x14ac:dyDescent="0.25">
      <c r="AL1143" s="6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7"/>
    </row>
    <row r="1144" spans="38:85" x14ac:dyDescent="0.25">
      <c r="AL1144" s="6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7"/>
    </row>
    <row r="1145" spans="38:85" x14ac:dyDescent="0.25">
      <c r="AL1145" s="6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7"/>
    </row>
    <row r="1146" spans="38:85" x14ac:dyDescent="0.25">
      <c r="AL1146" s="6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7"/>
    </row>
    <row r="1147" spans="38:85" x14ac:dyDescent="0.25">
      <c r="AL1147" s="6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7"/>
    </row>
    <row r="1148" spans="38:85" x14ac:dyDescent="0.25">
      <c r="AL1148" s="6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7"/>
    </row>
    <row r="1149" spans="38:85" x14ac:dyDescent="0.25">
      <c r="AL1149" s="6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7"/>
    </row>
    <row r="1150" spans="38:85" x14ac:dyDescent="0.25">
      <c r="AL1150" s="6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7"/>
    </row>
    <row r="1151" spans="38:85" x14ac:dyDescent="0.25">
      <c r="AL1151" s="6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7"/>
    </row>
    <row r="1152" spans="38:85" x14ac:dyDescent="0.25">
      <c r="AL1152" s="6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7"/>
    </row>
    <row r="1153" spans="38:85" x14ac:dyDescent="0.25">
      <c r="AL1153" s="6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7"/>
    </row>
    <row r="1154" spans="38:85" x14ac:dyDescent="0.25">
      <c r="AL1154" s="6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7"/>
    </row>
    <row r="1155" spans="38:85" x14ac:dyDescent="0.25">
      <c r="AL1155" s="6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7"/>
    </row>
    <row r="1156" spans="38:85" x14ac:dyDescent="0.25">
      <c r="AL1156" s="6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7"/>
    </row>
    <row r="1157" spans="38:85" x14ac:dyDescent="0.25">
      <c r="AL1157" s="6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7"/>
    </row>
    <row r="1158" spans="38:85" x14ac:dyDescent="0.25">
      <c r="AL1158" s="6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7"/>
    </row>
    <row r="1159" spans="38:85" x14ac:dyDescent="0.25">
      <c r="AL1159" s="6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7"/>
    </row>
    <row r="1160" spans="38:85" x14ac:dyDescent="0.25">
      <c r="AL1160" s="6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7"/>
    </row>
    <row r="1161" spans="38:85" x14ac:dyDescent="0.25">
      <c r="AL1161" s="6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7"/>
    </row>
    <row r="1162" spans="38:85" x14ac:dyDescent="0.25">
      <c r="AL1162" s="6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7"/>
    </row>
    <row r="1163" spans="38:85" x14ac:dyDescent="0.25">
      <c r="AL1163" s="6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7"/>
    </row>
    <row r="1164" spans="38:85" x14ac:dyDescent="0.25">
      <c r="AL1164" s="6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7"/>
    </row>
    <row r="1165" spans="38:85" x14ac:dyDescent="0.25">
      <c r="AL1165" s="6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7"/>
    </row>
    <row r="1166" spans="38:85" x14ac:dyDescent="0.25">
      <c r="AL1166" s="6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7"/>
    </row>
    <row r="1167" spans="38:85" x14ac:dyDescent="0.25">
      <c r="AL1167" s="6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7"/>
    </row>
    <row r="1168" spans="38:85" x14ac:dyDescent="0.25">
      <c r="AL1168" s="6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7"/>
    </row>
    <row r="1169" spans="38:85" x14ac:dyDescent="0.25">
      <c r="AL1169" s="6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7"/>
    </row>
    <row r="1170" spans="38:85" x14ac:dyDescent="0.25">
      <c r="AL1170" s="6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7"/>
    </row>
    <row r="1171" spans="38:85" x14ac:dyDescent="0.25">
      <c r="AL1171" s="6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7"/>
    </row>
    <row r="1172" spans="38:85" x14ac:dyDescent="0.25">
      <c r="AL1172" s="6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7"/>
    </row>
    <row r="1173" spans="38:85" x14ac:dyDescent="0.25">
      <c r="AL1173" s="6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7"/>
    </row>
    <row r="1174" spans="38:85" x14ac:dyDescent="0.25">
      <c r="AL1174" s="6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7"/>
    </row>
    <row r="1175" spans="38:85" x14ac:dyDescent="0.25">
      <c r="AL1175" s="6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7"/>
    </row>
    <row r="1176" spans="38:85" x14ac:dyDescent="0.25">
      <c r="AL1176" s="6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7"/>
    </row>
    <row r="1177" spans="38:85" x14ac:dyDescent="0.25">
      <c r="AL1177" s="6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7"/>
    </row>
    <row r="1178" spans="38:85" x14ac:dyDescent="0.25">
      <c r="AL1178" s="6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7"/>
    </row>
    <row r="1179" spans="38:85" x14ac:dyDescent="0.25">
      <c r="AL1179" s="6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7"/>
    </row>
    <row r="1180" spans="38:85" x14ac:dyDescent="0.25">
      <c r="AL1180" s="6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7"/>
    </row>
    <row r="1181" spans="38:85" x14ac:dyDescent="0.25">
      <c r="AL1181" s="6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7"/>
    </row>
    <row r="1182" spans="38:85" x14ac:dyDescent="0.25">
      <c r="AL1182" s="6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7"/>
    </row>
    <row r="1183" spans="38:85" x14ac:dyDescent="0.25">
      <c r="AL1183" s="6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7"/>
    </row>
    <row r="1184" spans="38:85" x14ac:dyDescent="0.25">
      <c r="AL1184" s="6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7"/>
    </row>
    <row r="1185" spans="38:85" x14ac:dyDescent="0.25">
      <c r="AL1185" s="6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7"/>
    </row>
    <row r="1186" spans="38:85" x14ac:dyDescent="0.25">
      <c r="AL1186" s="6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7"/>
    </row>
    <row r="1187" spans="38:85" x14ac:dyDescent="0.25">
      <c r="AL1187" s="6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7"/>
    </row>
    <row r="1188" spans="38:85" x14ac:dyDescent="0.25">
      <c r="AL1188" s="6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7"/>
    </row>
    <row r="1189" spans="38:85" x14ac:dyDescent="0.25">
      <c r="AL1189" s="6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7"/>
    </row>
    <row r="1190" spans="38:85" x14ac:dyDescent="0.25">
      <c r="AL1190" s="6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1"/>
      <c r="CF1190" s="1"/>
      <c r="CG1190" s="7"/>
    </row>
    <row r="1191" spans="38:85" x14ac:dyDescent="0.25">
      <c r="AL1191" s="6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1"/>
      <c r="CF1191" s="1"/>
      <c r="CG1191" s="7"/>
    </row>
    <row r="1192" spans="38:85" x14ac:dyDescent="0.25">
      <c r="AL1192" s="6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BY1192" s="1"/>
      <c r="BZ1192" s="1"/>
      <c r="CA1192" s="1"/>
      <c r="CB1192" s="1"/>
      <c r="CC1192" s="1"/>
      <c r="CD1192" s="1"/>
      <c r="CE1192" s="1"/>
      <c r="CF1192" s="1"/>
      <c r="CG1192" s="7"/>
    </row>
    <row r="1193" spans="38:85" x14ac:dyDescent="0.25">
      <c r="AL1193" s="6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1"/>
      <c r="CF1193" s="1"/>
      <c r="CG1193" s="7"/>
    </row>
    <row r="1194" spans="38:85" x14ac:dyDescent="0.25">
      <c r="AL1194" s="6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1"/>
      <c r="CF1194" s="1"/>
      <c r="CG1194" s="7"/>
    </row>
    <row r="1195" spans="38:85" x14ac:dyDescent="0.25">
      <c r="AL1195" s="6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/>
      <c r="BZ1195" s="1"/>
      <c r="CA1195" s="1"/>
      <c r="CB1195" s="1"/>
      <c r="CC1195" s="1"/>
      <c r="CD1195" s="1"/>
      <c r="CE1195" s="1"/>
      <c r="CF1195" s="1"/>
      <c r="CG1195" s="7"/>
    </row>
    <row r="1196" spans="38:85" x14ac:dyDescent="0.25">
      <c r="AL1196" s="6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1"/>
      <c r="CF1196" s="1"/>
      <c r="CG1196" s="7"/>
    </row>
    <row r="1197" spans="38:85" x14ac:dyDescent="0.25">
      <c r="AL1197" s="6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1"/>
      <c r="CF1197" s="1"/>
      <c r="CG1197" s="7"/>
    </row>
    <row r="1198" spans="38:85" x14ac:dyDescent="0.25">
      <c r="AL1198" s="6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7"/>
    </row>
    <row r="1199" spans="38:85" x14ac:dyDescent="0.25">
      <c r="AL1199" s="6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7"/>
    </row>
    <row r="1200" spans="38:85" x14ac:dyDescent="0.25">
      <c r="AL1200" s="6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7"/>
    </row>
    <row r="1201" spans="38:85" x14ac:dyDescent="0.25">
      <c r="AL1201" s="6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7"/>
    </row>
    <row r="1202" spans="38:85" x14ac:dyDescent="0.25">
      <c r="AL1202" s="6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7"/>
    </row>
    <row r="1203" spans="38:85" x14ac:dyDescent="0.25">
      <c r="AL1203" s="6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7"/>
    </row>
    <row r="1204" spans="38:85" x14ac:dyDescent="0.25">
      <c r="AL1204" s="6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7"/>
    </row>
    <row r="1205" spans="38:85" x14ac:dyDescent="0.25">
      <c r="AL1205" s="6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7"/>
    </row>
    <row r="1206" spans="38:85" x14ac:dyDescent="0.25">
      <c r="AL1206" s="6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7"/>
    </row>
    <row r="1207" spans="38:85" x14ac:dyDescent="0.25">
      <c r="AL1207" s="6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7"/>
    </row>
    <row r="1208" spans="38:85" x14ac:dyDescent="0.25">
      <c r="AL1208" s="6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7"/>
    </row>
    <row r="1209" spans="38:85" x14ac:dyDescent="0.25">
      <c r="AL1209" s="6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7"/>
    </row>
    <row r="1210" spans="38:85" x14ac:dyDescent="0.25">
      <c r="AL1210" s="6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7"/>
    </row>
    <row r="1211" spans="38:85" x14ac:dyDescent="0.25">
      <c r="AL1211" s="6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7"/>
    </row>
    <row r="1212" spans="38:85" x14ac:dyDescent="0.25">
      <c r="AL1212" s="6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7"/>
    </row>
    <row r="1213" spans="38:85" x14ac:dyDescent="0.25">
      <c r="AL1213" s="6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7"/>
    </row>
    <row r="1214" spans="38:85" x14ac:dyDescent="0.25">
      <c r="AL1214" s="6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7"/>
    </row>
    <row r="1215" spans="38:85" x14ac:dyDescent="0.25">
      <c r="AL1215" s="6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7"/>
    </row>
    <row r="1216" spans="38:85" x14ac:dyDescent="0.25">
      <c r="AL1216" s="6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7"/>
    </row>
    <row r="1217" spans="38:85" x14ac:dyDescent="0.25">
      <c r="AL1217" s="6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7"/>
    </row>
    <row r="1218" spans="38:85" x14ac:dyDescent="0.25">
      <c r="AL1218" s="6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7"/>
    </row>
    <row r="1219" spans="38:85" x14ac:dyDescent="0.25">
      <c r="AL1219" s="6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7"/>
    </row>
    <row r="1220" spans="38:85" x14ac:dyDescent="0.25">
      <c r="AL1220" s="6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7"/>
    </row>
    <row r="1221" spans="38:85" x14ac:dyDescent="0.25">
      <c r="AL1221" s="6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7"/>
    </row>
    <row r="1222" spans="38:85" x14ac:dyDescent="0.25">
      <c r="AL1222" s="6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7"/>
    </row>
    <row r="1223" spans="38:85" x14ac:dyDescent="0.25">
      <c r="AL1223" s="6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7"/>
    </row>
    <row r="1224" spans="38:85" x14ac:dyDescent="0.25">
      <c r="AL1224" s="6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7"/>
    </row>
    <row r="1225" spans="38:85" x14ac:dyDescent="0.25">
      <c r="AL1225" s="6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7"/>
    </row>
    <row r="1226" spans="38:85" x14ac:dyDescent="0.25">
      <c r="AL1226" s="6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7"/>
    </row>
    <row r="1227" spans="38:85" x14ac:dyDescent="0.25">
      <c r="AL1227" s="6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7"/>
    </row>
    <row r="1228" spans="38:85" x14ac:dyDescent="0.25">
      <c r="AL1228" s="6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7"/>
    </row>
    <row r="1229" spans="38:85" x14ac:dyDescent="0.25">
      <c r="AL1229" s="6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7"/>
    </row>
    <row r="1230" spans="38:85" x14ac:dyDescent="0.25">
      <c r="AL1230" s="6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BY1230" s="1"/>
      <c r="BZ1230" s="1"/>
      <c r="CA1230" s="1"/>
      <c r="CB1230" s="1"/>
      <c r="CC1230" s="1"/>
      <c r="CD1230" s="1"/>
      <c r="CE1230" s="1"/>
      <c r="CF1230" s="1"/>
      <c r="CG1230" s="7"/>
    </row>
    <row r="1231" spans="38:85" x14ac:dyDescent="0.25">
      <c r="AL1231" s="6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/>
      <c r="BT1231" s="1"/>
      <c r="BU1231" s="1"/>
      <c r="BV1231" s="1"/>
      <c r="BW1231" s="1"/>
      <c r="BX1231" s="1"/>
      <c r="BY1231" s="1"/>
      <c r="BZ1231" s="1"/>
      <c r="CA1231" s="1"/>
      <c r="CB1231" s="1"/>
      <c r="CC1231" s="1"/>
      <c r="CD1231" s="1"/>
      <c r="CE1231" s="1"/>
      <c r="CF1231" s="1"/>
      <c r="CG1231" s="7"/>
    </row>
    <row r="1232" spans="38:85" x14ac:dyDescent="0.25">
      <c r="AL1232" s="6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  <c r="BW1232" s="1"/>
      <c r="BX1232" s="1"/>
      <c r="BY1232" s="1"/>
      <c r="BZ1232" s="1"/>
      <c r="CA1232" s="1"/>
      <c r="CB1232" s="1"/>
      <c r="CC1232" s="1"/>
      <c r="CD1232" s="1"/>
      <c r="CE1232" s="1"/>
      <c r="CF1232" s="1"/>
      <c r="CG1232" s="7"/>
    </row>
    <row r="1233" spans="38:85" x14ac:dyDescent="0.25">
      <c r="AL1233" s="6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/>
      <c r="BY1233" s="1"/>
      <c r="BZ1233" s="1"/>
      <c r="CA1233" s="1"/>
      <c r="CB1233" s="1"/>
      <c r="CC1233" s="1"/>
      <c r="CD1233" s="1"/>
      <c r="CE1233" s="1"/>
      <c r="CF1233" s="1"/>
      <c r="CG1233" s="7"/>
    </row>
    <row r="1234" spans="38:85" x14ac:dyDescent="0.25">
      <c r="AL1234" s="6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  <c r="BW1234" s="1"/>
      <c r="BX1234" s="1"/>
      <c r="BY1234" s="1"/>
      <c r="BZ1234" s="1"/>
      <c r="CA1234" s="1"/>
      <c r="CB1234" s="1"/>
      <c r="CC1234" s="1"/>
      <c r="CD1234" s="1"/>
      <c r="CE1234" s="1"/>
      <c r="CF1234" s="1"/>
      <c r="CG1234" s="7"/>
    </row>
    <row r="1235" spans="38:85" x14ac:dyDescent="0.25">
      <c r="AL1235" s="6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  <c r="BW1235" s="1"/>
      <c r="BX1235" s="1"/>
      <c r="BY1235" s="1"/>
      <c r="BZ1235" s="1"/>
      <c r="CA1235" s="1"/>
      <c r="CB1235" s="1"/>
      <c r="CC1235" s="1"/>
      <c r="CD1235" s="1"/>
      <c r="CE1235" s="1"/>
      <c r="CF1235" s="1"/>
      <c r="CG1235" s="7"/>
    </row>
    <row r="1236" spans="38:85" x14ac:dyDescent="0.25">
      <c r="AL1236" s="6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BY1236" s="1"/>
      <c r="BZ1236" s="1"/>
      <c r="CA1236" s="1"/>
      <c r="CB1236" s="1"/>
      <c r="CC1236" s="1"/>
      <c r="CD1236" s="1"/>
      <c r="CE1236" s="1"/>
      <c r="CF1236" s="1"/>
      <c r="CG1236" s="7"/>
    </row>
    <row r="1237" spans="38:85" x14ac:dyDescent="0.25">
      <c r="AL1237" s="6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  <c r="BW1237" s="1"/>
      <c r="BX1237" s="1"/>
      <c r="BY1237" s="1"/>
      <c r="BZ1237" s="1"/>
      <c r="CA1237" s="1"/>
      <c r="CB1237" s="1"/>
      <c r="CC1237" s="1"/>
      <c r="CD1237" s="1"/>
      <c r="CE1237" s="1"/>
      <c r="CF1237" s="1"/>
      <c r="CG1237" s="7"/>
    </row>
    <row r="1238" spans="38:85" x14ac:dyDescent="0.25">
      <c r="AL1238" s="6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  <c r="BW1238" s="1"/>
      <c r="BX1238" s="1"/>
      <c r="BY1238" s="1"/>
      <c r="BZ1238" s="1"/>
      <c r="CA1238" s="1"/>
      <c r="CB1238" s="1"/>
      <c r="CC1238" s="1"/>
      <c r="CD1238" s="1"/>
      <c r="CE1238" s="1"/>
      <c r="CF1238" s="1"/>
      <c r="CG1238" s="7"/>
    </row>
    <row r="1239" spans="38:85" x14ac:dyDescent="0.25">
      <c r="AL1239" s="6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  <c r="BW1239" s="1"/>
      <c r="BX1239" s="1"/>
      <c r="BY1239" s="1"/>
      <c r="BZ1239" s="1"/>
      <c r="CA1239" s="1"/>
      <c r="CB1239" s="1"/>
      <c r="CC1239" s="1"/>
      <c r="CD1239" s="1"/>
      <c r="CE1239" s="1"/>
      <c r="CF1239" s="1"/>
      <c r="CG1239" s="7"/>
    </row>
    <row r="1240" spans="38:85" x14ac:dyDescent="0.25">
      <c r="AL1240" s="6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  <c r="BW1240" s="1"/>
      <c r="BX1240" s="1"/>
      <c r="BY1240" s="1"/>
      <c r="BZ1240" s="1"/>
      <c r="CA1240" s="1"/>
      <c r="CB1240" s="1"/>
      <c r="CC1240" s="1"/>
      <c r="CD1240" s="1"/>
      <c r="CE1240" s="1"/>
      <c r="CF1240" s="1"/>
      <c r="CG1240" s="7"/>
    </row>
    <row r="1241" spans="38:85" x14ac:dyDescent="0.25">
      <c r="AL1241" s="6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BY1241" s="1"/>
      <c r="BZ1241" s="1"/>
      <c r="CA1241" s="1"/>
      <c r="CB1241" s="1"/>
      <c r="CC1241" s="1"/>
      <c r="CD1241" s="1"/>
      <c r="CE1241" s="1"/>
      <c r="CF1241" s="1"/>
      <c r="CG1241" s="7"/>
    </row>
    <row r="1242" spans="38:85" x14ac:dyDescent="0.25">
      <c r="AL1242" s="6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  <c r="BW1242" s="1"/>
      <c r="BX1242" s="1"/>
      <c r="BY1242" s="1"/>
      <c r="BZ1242" s="1"/>
      <c r="CA1242" s="1"/>
      <c r="CB1242" s="1"/>
      <c r="CC1242" s="1"/>
      <c r="CD1242" s="1"/>
      <c r="CE1242" s="1"/>
      <c r="CF1242" s="1"/>
      <c r="CG1242" s="7"/>
    </row>
    <row r="1243" spans="38:85" x14ac:dyDescent="0.25">
      <c r="AL1243" s="6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  <c r="BW1243" s="1"/>
      <c r="BX1243" s="1"/>
      <c r="BY1243" s="1"/>
      <c r="BZ1243" s="1"/>
      <c r="CA1243" s="1"/>
      <c r="CB1243" s="1"/>
      <c r="CC1243" s="1"/>
      <c r="CD1243" s="1"/>
      <c r="CE1243" s="1"/>
      <c r="CF1243" s="1"/>
      <c r="CG1243" s="7"/>
    </row>
    <row r="1244" spans="38:85" x14ac:dyDescent="0.25">
      <c r="AL1244" s="6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  <c r="BW1244" s="1"/>
      <c r="BX1244" s="1"/>
      <c r="BY1244" s="1"/>
      <c r="BZ1244" s="1"/>
      <c r="CA1244" s="1"/>
      <c r="CB1244" s="1"/>
      <c r="CC1244" s="1"/>
      <c r="CD1244" s="1"/>
      <c r="CE1244" s="1"/>
      <c r="CF1244" s="1"/>
      <c r="CG1244" s="7"/>
    </row>
    <row r="1245" spans="38:85" x14ac:dyDescent="0.25">
      <c r="AL1245" s="6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BY1245" s="1"/>
      <c r="BZ1245" s="1"/>
      <c r="CA1245" s="1"/>
      <c r="CB1245" s="1"/>
      <c r="CC1245" s="1"/>
      <c r="CD1245" s="1"/>
      <c r="CE1245" s="1"/>
      <c r="CF1245" s="1"/>
      <c r="CG1245" s="7"/>
    </row>
    <row r="1246" spans="38:85" x14ac:dyDescent="0.25">
      <c r="AL1246" s="6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  <c r="BW1246" s="1"/>
      <c r="BX1246" s="1"/>
      <c r="BY1246" s="1"/>
      <c r="BZ1246" s="1"/>
      <c r="CA1246" s="1"/>
      <c r="CB1246" s="1"/>
      <c r="CC1246" s="1"/>
      <c r="CD1246" s="1"/>
      <c r="CE1246" s="1"/>
      <c r="CF1246" s="1"/>
      <c r="CG1246" s="7"/>
    </row>
    <row r="1247" spans="38:85" x14ac:dyDescent="0.25">
      <c r="AL1247" s="6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/>
      <c r="BT1247" s="1"/>
      <c r="BU1247" s="1"/>
      <c r="BV1247" s="1"/>
      <c r="BW1247" s="1"/>
      <c r="BX1247" s="1"/>
      <c r="BY1247" s="1"/>
      <c r="BZ1247" s="1"/>
      <c r="CA1247" s="1"/>
      <c r="CB1247" s="1"/>
      <c r="CC1247" s="1"/>
      <c r="CD1247" s="1"/>
      <c r="CE1247" s="1"/>
      <c r="CF1247" s="1"/>
      <c r="CG1247" s="7"/>
    </row>
    <row r="1248" spans="38:85" x14ac:dyDescent="0.25">
      <c r="AL1248" s="6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  <c r="BW1248" s="1"/>
      <c r="BX1248" s="1"/>
      <c r="BY1248" s="1"/>
      <c r="BZ1248" s="1"/>
      <c r="CA1248" s="1"/>
      <c r="CB1248" s="1"/>
      <c r="CC1248" s="1"/>
      <c r="CD1248" s="1"/>
      <c r="CE1248" s="1"/>
      <c r="CF1248" s="1"/>
      <c r="CG1248" s="7"/>
    </row>
    <row r="1249" spans="38:85" x14ac:dyDescent="0.25">
      <c r="AL1249" s="6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  <c r="BW1249" s="1"/>
      <c r="BX1249" s="1"/>
      <c r="BY1249" s="1"/>
      <c r="BZ1249" s="1"/>
      <c r="CA1249" s="1"/>
      <c r="CB1249" s="1"/>
      <c r="CC1249" s="1"/>
      <c r="CD1249" s="1"/>
      <c r="CE1249" s="1"/>
      <c r="CF1249" s="1"/>
      <c r="CG1249" s="7"/>
    </row>
    <row r="1250" spans="38:85" x14ac:dyDescent="0.25">
      <c r="AL1250" s="6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  <c r="BW1250" s="1"/>
      <c r="BX1250" s="1"/>
      <c r="BY1250" s="1"/>
      <c r="BZ1250" s="1"/>
      <c r="CA1250" s="1"/>
      <c r="CB1250" s="1"/>
      <c r="CC1250" s="1"/>
      <c r="CD1250" s="1"/>
      <c r="CE1250" s="1"/>
      <c r="CF1250" s="1"/>
      <c r="CG1250" s="7"/>
    </row>
    <row r="1251" spans="38:85" x14ac:dyDescent="0.25">
      <c r="AL1251" s="6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  <c r="BW1251" s="1"/>
      <c r="BX1251" s="1"/>
      <c r="BY1251" s="1"/>
      <c r="BZ1251" s="1"/>
      <c r="CA1251" s="1"/>
      <c r="CB1251" s="1"/>
      <c r="CC1251" s="1"/>
      <c r="CD1251" s="1"/>
      <c r="CE1251" s="1"/>
      <c r="CF1251" s="1"/>
      <c r="CG1251" s="7"/>
    </row>
    <row r="1252" spans="38:85" x14ac:dyDescent="0.25">
      <c r="AL1252" s="6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BY1252" s="1"/>
      <c r="BZ1252" s="1"/>
      <c r="CA1252" s="1"/>
      <c r="CB1252" s="1"/>
      <c r="CC1252" s="1"/>
      <c r="CD1252" s="1"/>
      <c r="CE1252" s="1"/>
      <c r="CF1252" s="1"/>
      <c r="CG1252" s="7"/>
    </row>
    <row r="1253" spans="38:85" x14ac:dyDescent="0.25">
      <c r="AL1253" s="6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/>
      <c r="BT1253" s="1"/>
      <c r="BU1253" s="1"/>
      <c r="BV1253" s="1"/>
      <c r="BW1253" s="1"/>
      <c r="BX1253" s="1"/>
      <c r="BY1253" s="1"/>
      <c r="BZ1253" s="1"/>
      <c r="CA1253" s="1"/>
      <c r="CB1253" s="1"/>
      <c r="CC1253" s="1"/>
      <c r="CD1253" s="1"/>
      <c r="CE1253" s="1"/>
      <c r="CF1253" s="1"/>
      <c r="CG1253" s="7"/>
    </row>
    <row r="1254" spans="38:85" x14ac:dyDescent="0.25">
      <c r="AL1254" s="6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  <c r="BW1254" s="1"/>
      <c r="BX1254" s="1"/>
      <c r="BY1254" s="1"/>
      <c r="BZ1254" s="1"/>
      <c r="CA1254" s="1"/>
      <c r="CB1254" s="1"/>
      <c r="CC1254" s="1"/>
      <c r="CD1254" s="1"/>
      <c r="CE1254" s="1"/>
      <c r="CF1254" s="1"/>
      <c r="CG1254" s="7"/>
    </row>
    <row r="1255" spans="38:85" x14ac:dyDescent="0.25">
      <c r="AL1255" s="6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/>
      <c r="BT1255" s="1"/>
      <c r="BU1255" s="1"/>
      <c r="BV1255" s="1"/>
      <c r="BW1255" s="1"/>
      <c r="BX1255" s="1"/>
      <c r="BY1255" s="1"/>
      <c r="BZ1255" s="1"/>
      <c r="CA1255" s="1"/>
      <c r="CB1255" s="1"/>
      <c r="CC1255" s="1"/>
      <c r="CD1255" s="1"/>
      <c r="CE1255" s="1"/>
      <c r="CF1255" s="1"/>
      <c r="CG1255" s="7"/>
    </row>
    <row r="1256" spans="38:85" x14ac:dyDescent="0.25">
      <c r="AL1256" s="6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/>
      <c r="BT1256" s="1"/>
      <c r="BU1256" s="1"/>
      <c r="BV1256" s="1"/>
      <c r="BW1256" s="1"/>
      <c r="BX1256" s="1"/>
      <c r="BY1256" s="1"/>
      <c r="BZ1256" s="1"/>
      <c r="CA1256" s="1"/>
      <c r="CB1256" s="1"/>
      <c r="CC1256" s="1"/>
      <c r="CD1256" s="1"/>
      <c r="CE1256" s="1"/>
      <c r="CF1256" s="1"/>
      <c r="CG1256" s="7"/>
    </row>
    <row r="1257" spans="38:85" x14ac:dyDescent="0.25">
      <c r="AL1257" s="6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  <c r="BW1257" s="1"/>
      <c r="BX1257" s="1"/>
      <c r="BY1257" s="1"/>
      <c r="BZ1257" s="1"/>
      <c r="CA1257" s="1"/>
      <c r="CB1257" s="1"/>
      <c r="CC1257" s="1"/>
      <c r="CD1257" s="1"/>
      <c r="CE1257" s="1"/>
      <c r="CF1257" s="1"/>
      <c r="CG1257" s="7"/>
    </row>
    <row r="1258" spans="38:85" x14ac:dyDescent="0.25">
      <c r="AL1258" s="6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/>
      <c r="BV1258" s="1"/>
      <c r="BW1258" s="1"/>
      <c r="BX1258" s="1"/>
      <c r="BY1258" s="1"/>
      <c r="BZ1258" s="1"/>
      <c r="CA1258" s="1"/>
      <c r="CB1258" s="1"/>
      <c r="CC1258" s="1"/>
      <c r="CD1258" s="1"/>
      <c r="CE1258" s="1"/>
      <c r="CF1258" s="1"/>
      <c r="CG1258" s="7"/>
    </row>
    <row r="1259" spans="38:85" x14ac:dyDescent="0.25">
      <c r="AL1259" s="6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  <c r="BW1259" s="1"/>
      <c r="BX1259" s="1"/>
      <c r="BY1259" s="1"/>
      <c r="BZ1259" s="1"/>
      <c r="CA1259" s="1"/>
      <c r="CB1259" s="1"/>
      <c r="CC1259" s="1"/>
      <c r="CD1259" s="1"/>
      <c r="CE1259" s="1"/>
      <c r="CF1259" s="1"/>
      <c r="CG1259" s="7"/>
    </row>
    <row r="1260" spans="38:85" x14ac:dyDescent="0.25">
      <c r="AL1260" s="6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BY1260" s="1"/>
      <c r="BZ1260" s="1"/>
      <c r="CA1260" s="1"/>
      <c r="CB1260" s="1"/>
      <c r="CC1260" s="1"/>
      <c r="CD1260" s="1"/>
      <c r="CE1260" s="1"/>
      <c r="CF1260" s="1"/>
      <c r="CG1260" s="7"/>
    </row>
    <row r="1261" spans="38:85" x14ac:dyDescent="0.25">
      <c r="AL1261" s="6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  <c r="BW1261" s="1"/>
      <c r="BX1261" s="1"/>
      <c r="BY1261" s="1"/>
      <c r="BZ1261" s="1"/>
      <c r="CA1261" s="1"/>
      <c r="CB1261" s="1"/>
      <c r="CC1261" s="1"/>
      <c r="CD1261" s="1"/>
      <c r="CE1261" s="1"/>
      <c r="CF1261" s="1"/>
      <c r="CG1261" s="7"/>
    </row>
    <row r="1262" spans="38:85" x14ac:dyDescent="0.25">
      <c r="AL1262" s="6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/>
      <c r="BT1262" s="1"/>
      <c r="BU1262" s="1"/>
      <c r="BV1262" s="1"/>
      <c r="BW1262" s="1"/>
      <c r="BX1262" s="1"/>
      <c r="BY1262" s="1"/>
      <c r="BZ1262" s="1"/>
      <c r="CA1262" s="1"/>
      <c r="CB1262" s="1"/>
      <c r="CC1262" s="1"/>
      <c r="CD1262" s="1"/>
      <c r="CE1262" s="1"/>
      <c r="CF1262" s="1"/>
      <c r="CG1262" s="7"/>
    </row>
    <row r="1263" spans="38:85" x14ac:dyDescent="0.25">
      <c r="AL1263" s="6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/>
      <c r="BU1263" s="1"/>
      <c r="BV1263" s="1"/>
      <c r="BW1263" s="1"/>
      <c r="BX1263" s="1"/>
      <c r="BY1263" s="1"/>
      <c r="BZ1263" s="1"/>
      <c r="CA1263" s="1"/>
      <c r="CB1263" s="1"/>
      <c r="CC1263" s="1"/>
      <c r="CD1263" s="1"/>
      <c r="CE1263" s="1"/>
      <c r="CF1263" s="1"/>
      <c r="CG1263" s="7"/>
    </row>
    <row r="1264" spans="38:85" x14ac:dyDescent="0.25">
      <c r="AL1264" s="6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  <c r="BW1264" s="1"/>
      <c r="BX1264" s="1"/>
      <c r="BY1264" s="1"/>
      <c r="BZ1264" s="1"/>
      <c r="CA1264" s="1"/>
      <c r="CB1264" s="1"/>
      <c r="CC1264" s="1"/>
      <c r="CD1264" s="1"/>
      <c r="CE1264" s="1"/>
      <c r="CF1264" s="1"/>
      <c r="CG1264" s="7"/>
    </row>
    <row r="1265" spans="38:85" x14ac:dyDescent="0.25">
      <c r="AL1265" s="6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  <c r="BW1265" s="1"/>
      <c r="BX1265" s="1"/>
      <c r="BY1265" s="1"/>
      <c r="BZ1265" s="1"/>
      <c r="CA1265" s="1"/>
      <c r="CB1265" s="1"/>
      <c r="CC1265" s="1"/>
      <c r="CD1265" s="1"/>
      <c r="CE1265" s="1"/>
      <c r="CF1265" s="1"/>
      <c r="CG1265" s="7"/>
    </row>
    <row r="1266" spans="38:85" x14ac:dyDescent="0.25">
      <c r="AL1266" s="6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  <c r="BW1266" s="1"/>
      <c r="BX1266" s="1"/>
      <c r="BY1266" s="1"/>
      <c r="BZ1266" s="1"/>
      <c r="CA1266" s="1"/>
      <c r="CB1266" s="1"/>
      <c r="CC1266" s="1"/>
      <c r="CD1266" s="1"/>
      <c r="CE1266" s="1"/>
      <c r="CF1266" s="1"/>
      <c r="CG1266" s="7"/>
    </row>
    <row r="1267" spans="38:85" x14ac:dyDescent="0.25">
      <c r="AL1267" s="6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  <c r="BW1267" s="1"/>
      <c r="BX1267" s="1"/>
      <c r="BY1267" s="1"/>
      <c r="BZ1267" s="1"/>
      <c r="CA1267" s="1"/>
      <c r="CB1267" s="1"/>
      <c r="CC1267" s="1"/>
      <c r="CD1267" s="1"/>
      <c r="CE1267" s="1"/>
      <c r="CF1267" s="1"/>
      <c r="CG1267" s="7"/>
    </row>
    <row r="1268" spans="38:85" x14ac:dyDescent="0.25">
      <c r="AL1268" s="6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  <c r="BW1268" s="1"/>
      <c r="BX1268" s="1"/>
      <c r="BY1268" s="1"/>
      <c r="BZ1268" s="1"/>
      <c r="CA1268" s="1"/>
      <c r="CB1268" s="1"/>
      <c r="CC1268" s="1"/>
      <c r="CD1268" s="1"/>
      <c r="CE1268" s="1"/>
      <c r="CF1268" s="1"/>
      <c r="CG1268" s="7"/>
    </row>
    <row r="1269" spans="38:85" x14ac:dyDescent="0.25">
      <c r="AL1269" s="6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  <c r="BQ1269" s="1"/>
      <c r="BR1269" s="1"/>
      <c r="BS1269" s="1"/>
      <c r="BT1269" s="1"/>
      <c r="BU1269" s="1"/>
      <c r="BV1269" s="1"/>
      <c r="BW1269" s="1"/>
      <c r="BX1269" s="1"/>
      <c r="BY1269" s="1"/>
      <c r="BZ1269" s="1"/>
      <c r="CA1269" s="1"/>
      <c r="CB1269" s="1"/>
      <c r="CC1269" s="1"/>
      <c r="CD1269" s="1"/>
      <c r="CE1269" s="1"/>
      <c r="CF1269" s="1"/>
      <c r="CG1269" s="7"/>
    </row>
    <row r="1270" spans="38:85" x14ac:dyDescent="0.25">
      <c r="AL1270" s="6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  <c r="BW1270" s="1"/>
      <c r="BX1270" s="1"/>
      <c r="BY1270" s="1"/>
      <c r="BZ1270" s="1"/>
      <c r="CA1270" s="1"/>
      <c r="CB1270" s="1"/>
      <c r="CC1270" s="1"/>
      <c r="CD1270" s="1"/>
      <c r="CE1270" s="1"/>
      <c r="CF1270" s="1"/>
      <c r="CG1270" s="7"/>
    </row>
    <row r="1271" spans="38:85" x14ac:dyDescent="0.25">
      <c r="AL1271" s="6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BY1271" s="1"/>
      <c r="BZ1271" s="1"/>
      <c r="CA1271" s="1"/>
      <c r="CB1271" s="1"/>
      <c r="CC1271" s="1"/>
      <c r="CD1271" s="1"/>
      <c r="CE1271" s="1"/>
      <c r="CF1271" s="1"/>
      <c r="CG1271" s="7"/>
    </row>
    <row r="1272" spans="38:85" x14ac:dyDescent="0.25">
      <c r="AL1272" s="6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/>
      <c r="CB1272" s="1"/>
      <c r="CC1272" s="1"/>
      <c r="CD1272" s="1"/>
      <c r="CE1272" s="1"/>
      <c r="CF1272" s="1"/>
      <c r="CG1272" s="7"/>
    </row>
    <row r="1273" spans="38:85" x14ac:dyDescent="0.25">
      <c r="AL1273" s="6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/>
      <c r="BX1273" s="1"/>
      <c r="BY1273" s="1"/>
      <c r="BZ1273" s="1"/>
      <c r="CA1273" s="1"/>
      <c r="CB1273" s="1"/>
      <c r="CC1273" s="1"/>
      <c r="CD1273" s="1"/>
      <c r="CE1273" s="1"/>
      <c r="CF1273" s="1"/>
      <c r="CG1273" s="7"/>
    </row>
    <row r="1274" spans="38:85" x14ac:dyDescent="0.25">
      <c r="AL1274" s="6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BY1274" s="1"/>
      <c r="BZ1274" s="1"/>
      <c r="CA1274" s="1"/>
      <c r="CB1274" s="1"/>
      <c r="CC1274" s="1"/>
      <c r="CD1274" s="1"/>
      <c r="CE1274" s="1"/>
      <c r="CF1274" s="1"/>
      <c r="CG1274" s="7"/>
    </row>
    <row r="1275" spans="38:85" x14ac:dyDescent="0.25">
      <c r="AL1275" s="6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  <c r="BW1275" s="1"/>
      <c r="BX1275" s="1"/>
      <c r="BY1275" s="1"/>
      <c r="BZ1275" s="1"/>
      <c r="CA1275" s="1"/>
      <c r="CB1275" s="1"/>
      <c r="CC1275" s="1"/>
      <c r="CD1275" s="1"/>
      <c r="CE1275" s="1"/>
      <c r="CF1275" s="1"/>
      <c r="CG1275" s="7"/>
    </row>
    <row r="1276" spans="38:85" x14ac:dyDescent="0.25">
      <c r="AL1276" s="6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/>
      <c r="BT1276" s="1"/>
      <c r="BU1276" s="1"/>
      <c r="BV1276" s="1"/>
      <c r="BW1276" s="1"/>
      <c r="BX1276" s="1"/>
      <c r="BY1276" s="1"/>
      <c r="BZ1276" s="1"/>
      <c r="CA1276" s="1"/>
      <c r="CB1276" s="1"/>
      <c r="CC1276" s="1"/>
      <c r="CD1276" s="1"/>
      <c r="CE1276" s="1"/>
      <c r="CF1276" s="1"/>
      <c r="CG1276" s="7"/>
    </row>
    <row r="1277" spans="38:85" x14ac:dyDescent="0.25">
      <c r="AL1277" s="6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/>
      <c r="BT1277" s="1"/>
      <c r="BU1277" s="1"/>
      <c r="BV1277" s="1"/>
      <c r="BW1277" s="1"/>
      <c r="BX1277" s="1"/>
      <c r="BY1277" s="1"/>
      <c r="BZ1277" s="1"/>
      <c r="CA1277" s="1"/>
      <c r="CB1277" s="1"/>
      <c r="CC1277" s="1"/>
      <c r="CD1277" s="1"/>
      <c r="CE1277" s="1"/>
      <c r="CF1277" s="1"/>
      <c r="CG1277" s="7"/>
    </row>
    <row r="1278" spans="38:85" x14ac:dyDescent="0.25">
      <c r="AL1278" s="6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  <c r="BQ1278" s="1"/>
      <c r="BR1278" s="1"/>
      <c r="BS1278" s="1"/>
      <c r="BT1278" s="1"/>
      <c r="BU1278" s="1"/>
      <c r="BV1278" s="1"/>
      <c r="BW1278" s="1"/>
      <c r="BX1278" s="1"/>
      <c r="BY1278" s="1"/>
      <c r="BZ1278" s="1"/>
      <c r="CA1278" s="1"/>
      <c r="CB1278" s="1"/>
      <c r="CC1278" s="1"/>
      <c r="CD1278" s="1"/>
      <c r="CE1278" s="1"/>
      <c r="CF1278" s="1"/>
      <c r="CG1278" s="7"/>
    </row>
    <row r="1279" spans="38:85" x14ac:dyDescent="0.25">
      <c r="AL1279" s="6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  <c r="BM1279" s="1"/>
      <c r="BN1279" s="1"/>
      <c r="BO1279" s="1"/>
      <c r="BP1279" s="1"/>
      <c r="BQ1279" s="1"/>
      <c r="BR1279" s="1"/>
      <c r="BS1279" s="1"/>
      <c r="BT1279" s="1"/>
      <c r="BU1279" s="1"/>
      <c r="BV1279" s="1"/>
      <c r="BW1279" s="1"/>
      <c r="BX1279" s="1"/>
      <c r="BY1279" s="1"/>
      <c r="BZ1279" s="1"/>
      <c r="CA1279" s="1"/>
      <c r="CB1279" s="1"/>
      <c r="CC1279" s="1"/>
      <c r="CD1279" s="1"/>
      <c r="CE1279" s="1"/>
      <c r="CF1279" s="1"/>
      <c r="CG1279" s="7"/>
    </row>
    <row r="1280" spans="38:85" x14ac:dyDescent="0.25">
      <c r="AL1280" s="6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  <c r="BM1280" s="1"/>
      <c r="BN1280" s="1"/>
      <c r="BO1280" s="1"/>
      <c r="BP1280" s="1"/>
      <c r="BQ1280" s="1"/>
      <c r="BR1280" s="1"/>
      <c r="BS1280" s="1"/>
      <c r="BT1280" s="1"/>
      <c r="BU1280" s="1"/>
      <c r="BV1280" s="1"/>
      <c r="BW1280" s="1"/>
      <c r="BX1280" s="1"/>
      <c r="BY1280" s="1"/>
      <c r="BZ1280" s="1"/>
      <c r="CA1280" s="1"/>
      <c r="CB1280" s="1"/>
      <c r="CC1280" s="1"/>
      <c r="CD1280" s="1"/>
      <c r="CE1280" s="1"/>
      <c r="CF1280" s="1"/>
      <c r="CG1280" s="7"/>
    </row>
    <row r="1281" spans="38:85" x14ac:dyDescent="0.25">
      <c r="AL1281" s="6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  <c r="BM1281" s="1"/>
      <c r="BN1281" s="1"/>
      <c r="BO1281" s="1"/>
      <c r="BP1281" s="1"/>
      <c r="BQ1281" s="1"/>
      <c r="BR1281" s="1"/>
      <c r="BS1281" s="1"/>
      <c r="BT1281" s="1"/>
      <c r="BU1281" s="1"/>
      <c r="BV1281" s="1"/>
      <c r="BW1281" s="1"/>
      <c r="BX1281" s="1"/>
      <c r="BY1281" s="1"/>
      <c r="BZ1281" s="1"/>
      <c r="CA1281" s="1"/>
      <c r="CB1281" s="1"/>
      <c r="CC1281" s="1"/>
      <c r="CD1281" s="1"/>
      <c r="CE1281" s="1"/>
      <c r="CF1281" s="1"/>
      <c r="CG1281" s="7"/>
    </row>
    <row r="1282" spans="38:85" x14ac:dyDescent="0.25">
      <c r="AL1282" s="6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  <c r="BQ1282" s="1"/>
      <c r="BR1282" s="1"/>
      <c r="BS1282" s="1"/>
      <c r="BT1282" s="1"/>
      <c r="BU1282" s="1"/>
      <c r="BV1282" s="1"/>
      <c r="BW1282" s="1"/>
      <c r="BX1282" s="1"/>
      <c r="BY1282" s="1"/>
      <c r="BZ1282" s="1"/>
      <c r="CA1282" s="1"/>
      <c r="CB1282" s="1"/>
      <c r="CC1282" s="1"/>
      <c r="CD1282" s="1"/>
      <c r="CE1282" s="1"/>
      <c r="CF1282" s="1"/>
      <c r="CG1282" s="7"/>
    </row>
    <row r="1283" spans="38:85" x14ac:dyDescent="0.25">
      <c r="AL1283" s="6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  <c r="BQ1283" s="1"/>
      <c r="BR1283" s="1"/>
      <c r="BS1283" s="1"/>
      <c r="BT1283" s="1"/>
      <c r="BU1283" s="1"/>
      <c r="BV1283" s="1"/>
      <c r="BW1283" s="1"/>
      <c r="BX1283" s="1"/>
      <c r="BY1283" s="1"/>
      <c r="BZ1283" s="1"/>
      <c r="CA1283" s="1"/>
      <c r="CB1283" s="1"/>
      <c r="CC1283" s="1"/>
      <c r="CD1283" s="1"/>
      <c r="CE1283" s="1"/>
      <c r="CF1283" s="1"/>
      <c r="CG1283" s="7"/>
    </row>
    <row r="1284" spans="38:85" x14ac:dyDescent="0.25">
      <c r="AL1284" s="6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  <c r="BM1284" s="1"/>
      <c r="BN1284" s="1"/>
      <c r="BO1284" s="1"/>
      <c r="BP1284" s="1"/>
      <c r="BQ1284" s="1"/>
      <c r="BR1284" s="1"/>
      <c r="BS1284" s="1"/>
      <c r="BT1284" s="1"/>
      <c r="BU1284" s="1"/>
      <c r="BV1284" s="1"/>
      <c r="BW1284" s="1"/>
      <c r="BX1284" s="1"/>
      <c r="BY1284" s="1"/>
      <c r="BZ1284" s="1"/>
      <c r="CA1284" s="1"/>
      <c r="CB1284" s="1"/>
      <c r="CC1284" s="1"/>
      <c r="CD1284" s="1"/>
      <c r="CE1284" s="1"/>
      <c r="CF1284" s="1"/>
      <c r="CG1284" s="7"/>
    </row>
    <row r="1285" spans="38:85" x14ac:dyDescent="0.25">
      <c r="AL1285" s="6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  <c r="BQ1285" s="1"/>
      <c r="BR1285" s="1"/>
      <c r="BS1285" s="1"/>
      <c r="BT1285" s="1"/>
      <c r="BU1285" s="1"/>
      <c r="BV1285" s="1"/>
      <c r="BW1285" s="1"/>
      <c r="BX1285" s="1"/>
      <c r="BY1285" s="1"/>
      <c r="BZ1285" s="1"/>
      <c r="CA1285" s="1"/>
      <c r="CB1285" s="1"/>
      <c r="CC1285" s="1"/>
      <c r="CD1285" s="1"/>
      <c r="CE1285" s="1"/>
      <c r="CF1285" s="1"/>
      <c r="CG1285" s="7"/>
    </row>
    <row r="1286" spans="38:85" x14ac:dyDescent="0.25">
      <c r="AL1286" s="6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  <c r="BQ1286" s="1"/>
      <c r="BR1286" s="1"/>
      <c r="BS1286" s="1"/>
      <c r="BT1286" s="1"/>
      <c r="BU1286" s="1"/>
      <c r="BV1286" s="1"/>
      <c r="BW1286" s="1"/>
      <c r="BX1286" s="1"/>
      <c r="BY1286" s="1"/>
      <c r="BZ1286" s="1"/>
      <c r="CA1286" s="1"/>
      <c r="CB1286" s="1"/>
      <c r="CC1286" s="1"/>
      <c r="CD1286" s="1"/>
      <c r="CE1286" s="1"/>
      <c r="CF1286" s="1"/>
      <c r="CG1286" s="7"/>
    </row>
    <row r="1287" spans="38:85" x14ac:dyDescent="0.25">
      <c r="AL1287" s="6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  <c r="BQ1287" s="1"/>
      <c r="BR1287" s="1"/>
      <c r="BS1287" s="1"/>
      <c r="BT1287" s="1"/>
      <c r="BU1287" s="1"/>
      <c r="BV1287" s="1"/>
      <c r="BW1287" s="1"/>
      <c r="BX1287" s="1"/>
      <c r="BY1287" s="1"/>
      <c r="BZ1287" s="1"/>
      <c r="CA1287" s="1"/>
      <c r="CB1287" s="1"/>
      <c r="CC1287" s="1"/>
      <c r="CD1287" s="1"/>
      <c r="CE1287" s="1"/>
      <c r="CF1287" s="1"/>
      <c r="CG1287" s="7"/>
    </row>
    <row r="1288" spans="38:85" x14ac:dyDescent="0.25">
      <c r="AL1288" s="6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  <c r="BM1288" s="1"/>
      <c r="BN1288" s="1"/>
      <c r="BO1288" s="1"/>
      <c r="BP1288" s="1"/>
      <c r="BQ1288" s="1"/>
      <c r="BR1288" s="1"/>
      <c r="BS1288" s="1"/>
      <c r="BT1288" s="1"/>
      <c r="BU1288" s="1"/>
      <c r="BV1288" s="1"/>
      <c r="BW1288" s="1"/>
      <c r="BX1288" s="1"/>
      <c r="BY1288" s="1"/>
      <c r="BZ1288" s="1"/>
      <c r="CA1288" s="1"/>
      <c r="CB1288" s="1"/>
      <c r="CC1288" s="1"/>
      <c r="CD1288" s="1"/>
      <c r="CE1288" s="1"/>
      <c r="CF1288" s="1"/>
      <c r="CG1288" s="7"/>
    </row>
    <row r="1289" spans="38:85" x14ac:dyDescent="0.25">
      <c r="AL1289" s="6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  <c r="BQ1289" s="1"/>
      <c r="BR1289" s="1"/>
      <c r="BS1289" s="1"/>
      <c r="BT1289" s="1"/>
      <c r="BU1289" s="1"/>
      <c r="BV1289" s="1"/>
      <c r="BW1289" s="1"/>
      <c r="BX1289" s="1"/>
      <c r="BY1289" s="1"/>
      <c r="BZ1289" s="1"/>
      <c r="CA1289" s="1"/>
      <c r="CB1289" s="1"/>
      <c r="CC1289" s="1"/>
      <c r="CD1289" s="1"/>
      <c r="CE1289" s="1"/>
      <c r="CF1289" s="1"/>
      <c r="CG1289" s="7"/>
    </row>
    <row r="1290" spans="38:85" x14ac:dyDescent="0.25">
      <c r="AL1290" s="6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  <c r="BQ1290" s="1"/>
      <c r="BR1290" s="1"/>
      <c r="BS1290" s="1"/>
      <c r="BT1290" s="1"/>
      <c r="BU1290" s="1"/>
      <c r="BV1290" s="1"/>
      <c r="BW1290" s="1"/>
      <c r="BX1290" s="1"/>
      <c r="BY1290" s="1"/>
      <c r="BZ1290" s="1"/>
      <c r="CA1290" s="1"/>
      <c r="CB1290" s="1"/>
      <c r="CC1290" s="1"/>
      <c r="CD1290" s="1"/>
      <c r="CE1290" s="1"/>
      <c r="CF1290" s="1"/>
      <c r="CG1290" s="7"/>
    </row>
    <row r="1291" spans="38:85" x14ac:dyDescent="0.25">
      <c r="AL1291" s="6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/>
      <c r="BO1291" s="1"/>
      <c r="BP1291" s="1"/>
      <c r="BQ1291" s="1"/>
      <c r="BR1291" s="1"/>
      <c r="BS1291" s="1"/>
      <c r="BT1291" s="1"/>
      <c r="BU1291" s="1"/>
      <c r="BV1291" s="1"/>
      <c r="BW1291" s="1"/>
      <c r="BX1291" s="1"/>
      <c r="BY1291" s="1"/>
      <c r="BZ1291" s="1"/>
      <c r="CA1291" s="1"/>
      <c r="CB1291" s="1"/>
      <c r="CC1291" s="1"/>
      <c r="CD1291" s="1"/>
      <c r="CE1291" s="1"/>
      <c r="CF1291" s="1"/>
      <c r="CG1291" s="7"/>
    </row>
    <row r="1292" spans="38:85" x14ac:dyDescent="0.25">
      <c r="AL1292" s="6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  <c r="BQ1292" s="1"/>
      <c r="BR1292" s="1"/>
      <c r="BS1292" s="1"/>
      <c r="BT1292" s="1"/>
      <c r="BU1292" s="1"/>
      <c r="BV1292" s="1"/>
      <c r="BW1292" s="1"/>
      <c r="BX1292" s="1"/>
      <c r="BY1292" s="1"/>
      <c r="BZ1292" s="1"/>
      <c r="CA1292" s="1"/>
      <c r="CB1292" s="1"/>
      <c r="CC1292" s="1"/>
      <c r="CD1292" s="1"/>
      <c r="CE1292" s="1"/>
      <c r="CF1292" s="1"/>
      <c r="CG1292" s="7"/>
    </row>
    <row r="1293" spans="38:85" x14ac:dyDescent="0.25">
      <c r="AL1293" s="6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  <c r="BQ1293" s="1"/>
      <c r="BR1293" s="1"/>
      <c r="BS1293" s="1"/>
      <c r="BT1293" s="1"/>
      <c r="BU1293" s="1"/>
      <c r="BV1293" s="1"/>
      <c r="BW1293" s="1"/>
      <c r="BX1293" s="1"/>
      <c r="BY1293" s="1"/>
      <c r="BZ1293" s="1"/>
      <c r="CA1293" s="1"/>
      <c r="CB1293" s="1"/>
      <c r="CC1293" s="1"/>
      <c r="CD1293" s="1"/>
      <c r="CE1293" s="1"/>
      <c r="CF1293" s="1"/>
      <c r="CG1293" s="7"/>
    </row>
    <row r="1294" spans="38:85" x14ac:dyDescent="0.25">
      <c r="AL1294" s="6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  <c r="BQ1294" s="1"/>
      <c r="BR1294" s="1"/>
      <c r="BS1294" s="1"/>
      <c r="BT1294" s="1"/>
      <c r="BU1294" s="1"/>
      <c r="BV1294" s="1"/>
      <c r="BW1294" s="1"/>
      <c r="BX1294" s="1"/>
      <c r="BY1294" s="1"/>
      <c r="BZ1294" s="1"/>
      <c r="CA1294" s="1"/>
      <c r="CB1294" s="1"/>
      <c r="CC1294" s="1"/>
      <c r="CD1294" s="1"/>
      <c r="CE1294" s="1"/>
      <c r="CF1294" s="1"/>
      <c r="CG1294" s="7"/>
    </row>
    <row r="1295" spans="38:85" x14ac:dyDescent="0.25">
      <c r="AL1295" s="6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  <c r="BQ1295" s="1"/>
      <c r="BR1295" s="1"/>
      <c r="BS1295" s="1"/>
      <c r="BT1295" s="1"/>
      <c r="BU1295" s="1"/>
      <c r="BV1295" s="1"/>
      <c r="BW1295" s="1"/>
      <c r="BX1295" s="1"/>
      <c r="BY1295" s="1"/>
      <c r="BZ1295" s="1"/>
      <c r="CA1295" s="1"/>
      <c r="CB1295" s="1"/>
      <c r="CC1295" s="1"/>
      <c r="CD1295" s="1"/>
      <c r="CE1295" s="1"/>
      <c r="CF1295" s="1"/>
      <c r="CG1295" s="7"/>
    </row>
    <row r="1296" spans="38:85" x14ac:dyDescent="0.25">
      <c r="AL1296" s="6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  <c r="BQ1296" s="1"/>
      <c r="BR1296" s="1"/>
      <c r="BS1296" s="1"/>
      <c r="BT1296" s="1"/>
      <c r="BU1296" s="1"/>
      <c r="BV1296" s="1"/>
      <c r="BW1296" s="1"/>
      <c r="BX1296" s="1"/>
      <c r="BY1296" s="1"/>
      <c r="BZ1296" s="1"/>
      <c r="CA1296" s="1"/>
      <c r="CB1296" s="1"/>
      <c r="CC1296" s="1"/>
      <c r="CD1296" s="1"/>
      <c r="CE1296" s="1"/>
      <c r="CF1296" s="1"/>
      <c r="CG1296" s="7"/>
    </row>
    <row r="1297" spans="38:85" x14ac:dyDescent="0.25">
      <c r="AL1297" s="6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  <c r="BQ1297" s="1"/>
      <c r="BR1297" s="1"/>
      <c r="BS1297" s="1"/>
      <c r="BT1297" s="1"/>
      <c r="BU1297" s="1"/>
      <c r="BV1297" s="1"/>
      <c r="BW1297" s="1"/>
      <c r="BX1297" s="1"/>
      <c r="BY1297" s="1"/>
      <c r="BZ1297" s="1"/>
      <c r="CA1297" s="1"/>
      <c r="CB1297" s="1"/>
      <c r="CC1297" s="1"/>
      <c r="CD1297" s="1"/>
      <c r="CE1297" s="1"/>
      <c r="CF1297" s="1"/>
      <c r="CG1297" s="7"/>
    </row>
    <row r="1298" spans="38:85" x14ac:dyDescent="0.25">
      <c r="AL1298" s="6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  <c r="BW1298" s="1"/>
      <c r="BX1298" s="1"/>
      <c r="BY1298" s="1"/>
      <c r="BZ1298" s="1"/>
      <c r="CA1298" s="1"/>
      <c r="CB1298" s="1"/>
      <c r="CC1298" s="1"/>
      <c r="CD1298" s="1"/>
      <c r="CE1298" s="1"/>
      <c r="CF1298" s="1"/>
      <c r="CG1298" s="7"/>
    </row>
    <row r="1299" spans="38:85" x14ac:dyDescent="0.25">
      <c r="AL1299" s="6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  <c r="BQ1299" s="1"/>
      <c r="BR1299" s="1"/>
      <c r="BS1299" s="1"/>
      <c r="BT1299" s="1"/>
      <c r="BU1299" s="1"/>
      <c r="BV1299" s="1"/>
      <c r="BW1299" s="1"/>
      <c r="BX1299" s="1"/>
      <c r="BY1299" s="1"/>
      <c r="BZ1299" s="1"/>
      <c r="CA1299" s="1"/>
      <c r="CB1299" s="1"/>
      <c r="CC1299" s="1"/>
      <c r="CD1299" s="1"/>
      <c r="CE1299" s="1"/>
      <c r="CF1299" s="1"/>
      <c r="CG1299" s="7"/>
    </row>
    <row r="1300" spans="38:85" x14ac:dyDescent="0.25">
      <c r="AL1300" s="6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  <c r="BQ1300" s="1"/>
      <c r="BR1300" s="1"/>
      <c r="BS1300" s="1"/>
      <c r="BT1300" s="1"/>
      <c r="BU1300" s="1"/>
      <c r="BV1300" s="1"/>
      <c r="BW1300" s="1"/>
      <c r="BX1300" s="1"/>
      <c r="BY1300" s="1"/>
      <c r="BZ1300" s="1"/>
      <c r="CA1300" s="1"/>
      <c r="CB1300" s="1"/>
      <c r="CC1300" s="1"/>
      <c r="CD1300" s="1"/>
      <c r="CE1300" s="1"/>
      <c r="CF1300" s="1"/>
      <c r="CG1300" s="7"/>
    </row>
    <row r="1301" spans="38:85" x14ac:dyDescent="0.25">
      <c r="AL1301" s="6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  <c r="BQ1301" s="1"/>
      <c r="BR1301" s="1"/>
      <c r="BS1301" s="1"/>
      <c r="BT1301" s="1"/>
      <c r="BU1301" s="1"/>
      <c r="BV1301" s="1"/>
      <c r="BW1301" s="1"/>
      <c r="BX1301" s="1"/>
      <c r="BY1301" s="1"/>
      <c r="BZ1301" s="1"/>
      <c r="CA1301" s="1"/>
      <c r="CB1301" s="1"/>
      <c r="CC1301" s="1"/>
      <c r="CD1301" s="1"/>
      <c r="CE1301" s="1"/>
      <c r="CF1301" s="1"/>
      <c r="CG1301" s="7"/>
    </row>
    <row r="1302" spans="38:85" x14ac:dyDescent="0.25">
      <c r="AL1302" s="6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  <c r="BQ1302" s="1"/>
      <c r="BR1302" s="1"/>
      <c r="BS1302" s="1"/>
      <c r="BT1302" s="1"/>
      <c r="BU1302" s="1"/>
      <c r="BV1302" s="1"/>
      <c r="BW1302" s="1"/>
      <c r="BX1302" s="1"/>
      <c r="BY1302" s="1"/>
      <c r="BZ1302" s="1"/>
      <c r="CA1302" s="1"/>
      <c r="CB1302" s="1"/>
      <c r="CC1302" s="1"/>
      <c r="CD1302" s="1"/>
      <c r="CE1302" s="1"/>
      <c r="CF1302" s="1"/>
      <c r="CG1302" s="7"/>
    </row>
    <row r="1303" spans="38:85" x14ac:dyDescent="0.25">
      <c r="AL1303" s="6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  <c r="BW1303" s="1"/>
      <c r="BX1303" s="1"/>
      <c r="BY1303" s="1"/>
      <c r="BZ1303" s="1"/>
      <c r="CA1303" s="1"/>
      <c r="CB1303" s="1"/>
      <c r="CC1303" s="1"/>
      <c r="CD1303" s="1"/>
      <c r="CE1303" s="1"/>
      <c r="CF1303" s="1"/>
      <c r="CG1303" s="7"/>
    </row>
    <row r="1304" spans="38:85" x14ac:dyDescent="0.25">
      <c r="AL1304" s="6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  <c r="BQ1304" s="1"/>
      <c r="BR1304" s="1"/>
      <c r="BS1304" s="1"/>
      <c r="BT1304" s="1"/>
      <c r="BU1304" s="1"/>
      <c r="BV1304" s="1"/>
      <c r="BW1304" s="1"/>
      <c r="BX1304" s="1"/>
      <c r="BY1304" s="1"/>
      <c r="BZ1304" s="1"/>
      <c r="CA1304" s="1"/>
      <c r="CB1304" s="1"/>
      <c r="CC1304" s="1"/>
      <c r="CD1304" s="1"/>
      <c r="CE1304" s="1"/>
      <c r="CF1304" s="1"/>
      <c r="CG1304" s="7"/>
    </row>
    <row r="1305" spans="38:85" x14ac:dyDescent="0.25">
      <c r="AL1305" s="6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  <c r="BM1305" s="1"/>
      <c r="BN1305" s="1"/>
      <c r="BO1305" s="1"/>
      <c r="BP1305" s="1"/>
      <c r="BQ1305" s="1"/>
      <c r="BR1305" s="1"/>
      <c r="BS1305" s="1"/>
      <c r="BT1305" s="1"/>
      <c r="BU1305" s="1"/>
      <c r="BV1305" s="1"/>
      <c r="BW1305" s="1"/>
      <c r="BX1305" s="1"/>
      <c r="BY1305" s="1"/>
      <c r="BZ1305" s="1"/>
      <c r="CA1305" s="1"/>
      <c r="CB1305" s="1"/>
      <c r="CC1305" s="1"/>
      <c r="CD1305" s="1"/>
      <c r="CE1305" s="1"/>
      <c r="CF1305" s="1"/>
      <c r="CG1305" s="7"/>
    </row>
    <row r="1306" spans="38:85" x14ac:dyDescent="0.25">
      <c r="AL1306" s="6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  <c r="BM1306" s="1"/>
      <c r="BN1306" s="1"/>
      <c r="BO1306" s="1"/>
      <c r="BP1306" s="1"/>
      <c r="BQ1306" s="1"/>
      <c r="BR1306" s="1"/>
      <c r="BS1306" s="1"/>
      <c r="BT1306" s="1"/>
      <c r="BU1306" s="1"/>
      <c r="BV1306" s="1"/>
      <c r="BW1306" s="1"/>
      <c r="BX1306" s="1"/>
      <c r="BY1306" s="1"/>
      <c r="BZ1306" s="1"/>
      <c r="CA1306" s="1"/>
      <c r="CB1306" s="1"/>
      <c r="CC1306" s="1"/>
      <c r="CD1306" s="1"/>
      <c r="CE1306" s="1"/>
      <c r="CF1306" s="1"/>
      <c r="CG1306" s="7"/>
    </row>
    <row r="1307" spans="38:85" x14ac:dyDescent="0.25">
      <c r="AL1307" s="6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  <c r="BQ1307" s="1"/>
      <c r="BR1307" s="1"/>
      <c r="BS1307" s="1"/>
      <c r="BT1307" s="1"/>
      <c r="BU1307" s="1"/>
      <c r="BV1307" s="1"/>
      <c r="BW1307" s="1"/>
      <c r="BX1307" s="1"/>
      <c r="BY1307" s="1"/>
      <c r="BZ1307" s="1"/>
      <c r="CA1307" s="1"/>
      <c r="CB1307" s="1"/>
      <c r="CC1307" s="1"/>
      <c r="CD1307" s="1"/>
      <c r="CE1307" s="1"/>
      <c r="CF1307" s="1"/>
      <c r="CG1307" s="7"/>
    </row>
    <row r="1308" spans="38:85" x14ac:dyDescent="0.25">
      <c r="AL1308" s="6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  <c r="BQ1308" s="1"/>
      <c r="BR1308" s="1"/>
      <c r="BS1308" s="1"/>
      <c r="BT1308" s="1"/>
      <c r="BU1308" s="1"/>
      <c r="BV1308" s="1"/>
      <c r="BW1308" s="1"/>
      <c r="BX1308" s="1"/>
      <c r="BY1308" s="1"/>
      <c r="BZ1308" s="1"/>
      <c r="CA1308" s="1"/>
      <c r="CB1308" s="1"/>
      <c r="CC1308" s="1"/>
      <c r="CD1308" s="1"/>
      <c r="CE1308" s="1"/>
      <c r="CF1308" s="1"/>
      <c r="CG1308" s="7"/>
    </row>
    <row r="1309" spans="38:85" x14ac:dyDescent="0.25">
      <c r="AL1309" s="6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  <c r="BQ1309" s="1"/>
      <c r="BR1309" s="1"/>
      <c r="BS1309" s="1"/>
      <c r="BT1309" s="1"/>
      <c r="BU1309" s="1"/>
      <c r="BV1309" s="1"/>
      <c r="BW1309" s="1"/>
      <c r="BX1309" s="1"/>
      <c r="BY1309" s="1"/>
      <c r="BZ1309" s="1"/>
      <c r="CA1309" s="1"/>
      <c r="CB1309" s="1"/>
      <c r="CC1309" s="1"/>
      <c r="CD1309" s="1"/>
      <c r="CE1309" s="1"/>
      <c r="CF1309" s="1"/>
      <c r="CG1309" s="7"/>
    </row>
    <row r="1310" spans="38:85" x14ac:dyDescent="0.25">
      <c r="AL1310" s="6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  <c r="BQ1310" s="1"/>
      <c r="BR1310" s="1"/>
      <c r="BS1310" s="1"/>
      <c r="BT1310" s="1"/>
      <c r="BU1310" s="1"/>
      <c r="BV1310" s="1"/>
      <c r="BW1310" s="1"/>
      <c r="BX1310" s="1"/>
      <c r="BY1310" s="1"/>
      <c r="BZ1310" s="1"/>
      <c r="CA1310" s="1"/>
      <c r="CB1310" s="1"/>
      <c r="CC1310" s="1"/>
      <c r="CD1310" s="1"/>
      <c r="CE1310" s="1"/>
      <c r="CF1310" s="1"/>
      <c r="CG1310" s="7"/>
    </row>
    <row r="1311" spans="38:85" x14ac:dyDescent="0.25">
      <c r="AL1311" s="6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  <c r="BQ1311" s="1"/>
      <c r="BR1311" s="1"/>
      <c r="BS1311" s="1"/>
      <c r="BT1311" s="1"/>
      <c r="BU1311" s="1"/>
      <c r="BV1311" s="1"/>
      <c r="BW1311" s="1"/>
      <c r="BX1311" s="1"/>
      <c r="BY1311" s="1"/>
      <c r="BZ1311" s="1"/>
      <c r="CA1311" s="1"/>
      <c r="CB1311" s="1"/>
      <c r="CC1311" s="1"/>
      <c r="CD1311" s="1"/>
      <c r="CE1311" s="1"/>
      <c r="CF1311" s="1"/>
      <c r="CG1311" s="7"/>
    </row>
    <row r="1312" spans="38:85" x14ac:dyDescent="0.25">
      <c r="AL1312" s="6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  <c r="BW1312" s="1"/>
      <c r="BX1312" s="1"/>
      <c r="BY1312" s="1"/>
      <c r="BZ1312" s="1"/>
      <c r="CA1312" s="1"/>
      <c r="CB1312" s="1"/>
      <c r="CC1312" s="1"/>
      <c r="CD1312" s="1"/>
      <c r="CE1312" s="1"/>
      <c r="CF1312" s="1"/>
      <c r="CG1312" s="7"/>
    </row>
    <row r="1313" spans="38:85" x14ac:dyDescent="0.25">
      <c r="AL1313" s="6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  <c r="BQ1313" s="1"/>
      <c r="BR1313" s="1"/>
      <c r="BS1313" s="1"/>
      <c r="BT1313" s="1"/>
      <c r="BU1313" s="1"/>
      <c r="BV1313" s="1"/>
      <c r="BW1313" s="1"/>
      <c r="BX1313" s="1"/>
      <c r="BY1313" s="1"/>
      <c r="BZ1313" s="1"/>
      <c r="CA1313" s="1"/>
      <c r="CB1313" s="1"/>
      <c r="CC1313" s="1"/>
      <c r="CD1313" s="1"/>
      <c r="CE1313" s="1"/>
      <c r="CF1313" s="1"/>
      <c r="CG1313" s="7"/>
    </row>
    <row r="1314" spans="38:85" x14ac:dyDescent="0.25">
      <c r="AL1314" s="6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  <c r="BQ1314" s="1"/>
      <c r="BR1314" s="1"/>
      <c r="BS1314" s="1"/>
      <c r="BT1314" s="1"/>
      <c r="BU1314" s="1"/>
      <c r="BV1314" s="1"/>
      <c r="BW1314" s="1"/>
      <c r="BX1314" s="1"/>
      <c r="BY1314" s="1"/>
      <c r="BZ1314" s="1"/>
      <c r="CA1314" s="1"/>
      <c r="CB1314" s="1"/>
      <c r="CC1314" s="1"/>
      <c r="CD1314" s="1"/>
      <c r="CE1314" s="1"/>
      <c r="CF1314" s="1"/>
      <c r="CG1314" s="7"/>
    </row>
    <row r="1315" spans="38:85" x14ac:dyDescent="0.25">
      <c r="AL1315" s="6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  <c r="BW1315" s="1"/>
      <c r="BX1315" s="1"/>
      <c r="BY1315" s="1"/>
      <c r="BZ1315" s="1"/>
      <c r="CA1315" s="1"/>
      <c r="CB1315" s="1"/>
      <c r="CC1315" s="1"/>
      <c r="CD1315" s="1"/>
      <c r="CE1315" s="1"/>
      <c r="CF1315" s="1"/>
      <c r="CG1315" s="7"/>
    </row>
    <row r="1316" spans="38:85" x14ac:dyDescent="0.25">
      <c r="AL1316" s="6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  <c r="BQ1316" s="1"/>
      <c r="BR1316" s="1"/>
      <c r="BS1316" s="1"/>
      <c r="BT1316" s="1"/>
      <c r="BU1316" s="1"/>
      <c r="BV1316" s="1"/>
      <c r="BW1316" s="1"/>
      <c r="BX1316" s="1"/>
      <c r="BY1316" s="1"/>
      <c r="BZ1316" s="1"/>
      <c r="CA1316" s="1"/>
      <c r="CB1316" s="1"/>
      <c r="CC1316" s="1"/>
      <c r="CD1316" s="1"/>
      <c r="CE1316" s="1"/>
      <c r="CF1316" s="1"/>
      <c r="CG1316" s="7"/>
    </row>
    <row r="1317" spans="38:85" x14ac:dyDescent="0.25">
      <c r="AL1317" s="6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  <c r="BQ1317" s="1"/>
      <c r="BR1317" s="1"/>
      <c r="BS1317" s="1"/>
      <c r="BT1317" s="1"/>
      <c r="BU1317" s="1"/>
      <c r="BV1317" s="1"/>
      <c r="BW1317" s="1"/>
      <c r="BX1317" s="1"/>
      <c r="BY1317" s="1"/>
      <c r="BZ1317" s="1"/>
      <c r="CA1317" s="1"/>
      <c r="CB1317" s="1"/>
      <c r="CC1317" s="1"/>
      <c r="CD1317" s="1"/>
      <c r="CE1317" s="1"/>
      <c r="CF1317" s="1"/>
      <c r="CG1317" s="7"/>
    </row>
    <row r="1318" spans="38:85" x14ac:dyDescent="0.25">
      <c r="AL1318" s="6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  <c r="BQ1318" s="1"/>
      <c r="BR1318" s="1"/>
      <c r="BS1318" s="1"/>
      <c r="BT1318" s="1"/>
      <c r="BU1318" s="1"/>
      <c r="BV1318" s="1"/>
      <c r="BW1318" s="1"/>
      <c r="BX1318" s="1"/>
      <c r="BY1318" s="1"/>
      <c r="BZ1318" s="1"/>
      <c r="CA1318" s="1"/>
      <c r="CB1318" s="1"/>
      <c r="CC1318" s="1"/>
      <c r="CD1318" s="1"/>
      <c r="CE1318" s="1"/>
      <c r="CF1318" s="1"/>
      <c r="CG1318" s="7"/>
    </row>
    <row r="1319" spans="38:85" x14ac:dyDescent="0.25">
      <c r="AL1319" s="6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  <c r="BQ1319" s="1"/>
      <c r="BR1319" s="1"/>
      <c r="BS1319" s="1"/>
      <c r="BT1319" s="1"/>
      <c r="BU1319" s="1"/>
      <c r="BV1319" s="1"/>
      <c r="BW1319" s="1"/>
      <c r="BX1319" s="1"/>
      <c r="BY1319" s="1"/>
      <c r="BZ1319" s="1"/>
      <c r="CA1319" s="1"/>
      <c r="CB1319" s="1"/>
      <c r="CC1319" s="1"/>
      <c r="CD1319" s="1"/>
      <c r="CE1319" s="1"/>
      <c r="CF1319" s="1"/>
      <c r="CG1319" s="7"/>
    </row>
    <row r="1320" spans="38:85" x14ac:dyDescent="0.25">
      <c r="AL1320" s="6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  <c r="BQ1320" s="1"/>
      <c r="BR1320" s="1"/>
      <c r="BS1320" s="1"/>
      <c r="BT1320" s="1"/>
      <c r="BU1320" s="1"/>
      <c r="BV1320" s="1"/>
      <c r="BW1320" s="1"/>
      <c r="BX1320" s="1"/>
      <c r="BY1320" s="1"/>
      <c r="BZ1320" s="1"/>
      <c r="CA1320" s="1"/>
      <c r="CB1320" s="1"/>
      <c r="CC1320" s="1"/>
      <c r="CD1320" s="1"/>
      <c r="CE1320" s="1"/>
      <c r="CF1320" s="1"/>
      <c r="CG1320" s="7"/>
    </row>
    <row r="1321" spans="38:85" x14ac:dyDescent="0.25">
      <c r="AL1321" s="6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  <c r="BQ1321" s="1"/>
      <c r="BR1321" s="1"/>
      <c r="BS1321" s="1"/>
      <c r="BT1321" s="1"/>
      <c r="BU1321" s="1"/>
      <c r="BV1321" s="1"/>
      <c r="BW1321" s="1"/>
      <c r="BX1321" s="1"/>
      <c r="BY1321" s="1"/>
      <c r="BZ1321" s="1"/>
      <c r="CA1321" s="1"/>
      <c r="CB1321" s="1"/>
      <c r="CC1321" s="1"/>
      <c r="CD1321" s="1"/>
      <c r="CE1321" s="1"/>
      <c r="CF1321" s="1"/>
      <c r="CG1321" s="7"/>
    </row>
    <row r="1322" spans="38:85" x14ac:dyDescent="0.25">
      <c r="AL1322" s="6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  <c r="BQ1322" s="1"/>
      <c r="BR1322" s="1"/>
      <c r="BS1322" s="1"/>
      <c r="BT1322" s="1"/>
      <c r="BU1322" s="1"/>
      <c r="BV1322" s="1"/>
      <c r="BW1322" s="1"/>
      <c r="BX1322" s="1"/>
      <c r="BY1322" s="1"/>
      <c r="BZ1322" s="1"/>
      <c r="CA1322" s="1"/>
      <c r="CB1322" s="1"/>
      <c r="CC1322" s="1"/>
      <c r="CD1322" s="1"/>
      <c r="CE1322" s="1"/>
      <c r="CF1322" s="1"/>
      <c r="CG1322" s="7"/>
    </row>
    <row r="1323" spans="38:85" x14ac:dyDescent="0.25">
      <c r="AL1323" s="6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  <c r="BQ1323" s="1"/>
      <c r="BR1323" s="1"/>
      <c r="BS1323" s="1"/>
      <c r="BT1323" s="1"/>
      <c r="BU1323" s="1"/>
      <c r="BV1323" s="1"/>
      <c r="BW1323" s="1"/>
      <c r="BX1323" s="1"/>
      <c r="BY1323" s="1"/>
      <c r="BZ1323" s="1"/>
      <c r="CA1323" s="1"/>
      <c r="CB1323" s="1"/>
      <c r="CC1323" s="1"/>
      <c r="CD1323" s="1"/>
      <c r="CE1323" s="1"/>
      <c r="CF1323" s="1"/>
      <c r="CG1323" s="7"/>
    </row>
    <row r="1324" spans="38:85" x14ac:dyDescent="0.25">
      <c r="AL1324" s="6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  <c r="BM1324" s="1"/>
      <c r="BN1324" s="1"/>
      <c r="BO1324" s="1"/>
      <c r="BP1324" s="1"/>
      <c r="BQ1324" s="1"/>
      <c r="BR1324" s="1"/>
      <c r="BS1324" s="1"/>
      <c r="BT1324" s="1"/>
      <c r="BU1324" s="1"/>
      <c r="BV1324" s="1"/>
      <c r="BW1324" s="1"/>
      <c r="BX1324" s="1"/>
      <c r="BY1324" s="1"/>
      <c r="BZ1324" s="1"/>
      <c r="CA1324" s="1"/>
      <c r="CB1324" s="1"/>
      <c r="CC1324" s="1"/>
      <c r="CD1324" s="1"/>
      <c r="CE1324" s="1"/>
      <c r="CF1324" s="1"/>
      <c r="CG1324" s="7"/>
    </row>
    <row r="1325" spans="38:85" x14ac:dyDescent="0.25">
      <c r="AL1325" s="6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  <c r="BQ1325" s="1"/>
      <c r="BR1325" s="1"/>
      <c r="BS1325" s="1"/>
      <c r="BT1325" s="1"/>
      <c r="BU1325" s="1"/>
      <c r="BV1325" s="1"/>
      <c r="BW1325" s="1"/>
      <c r="BX1325" s="1"/>
      <c r="BY1325" s="1"/>
      <c r="BZ1325" s="1"/>
      <c r="CA1325" s="1"/>
      <c r="CB1325" s="1"/>
      <c r="CC1325" s="1"/>
      <c r="CD1325" s="1"/>
      <c r="CE1325" s="1"/>
      <c r="CF1325" s="1"/>
      <c r="CG1325" s="7"/>
    </row>
    <row r="1326" spans="38:85" x14ac:dyDescent="0.25">
      <c r="AL1326" s="6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  <c r="BM1326" s="1"/>
      <c r="BN1326" s="1"/>
      <c r="BO1326" s="1"/>
      <c r="BP1326" s="1"/>
      <c r="BQ1326" s="1"/>
      <c r="BR1326" s="1"/>
      <c r="BS1326" s="1"/>
      <c r="BT1326" s="1"/>
      <c r="BU1326" s="1"/>
      <c r="BV1326" s="1"/>
      <c r="BW1326" s="1"/>
      <c r="BX1326" s="1"/>
      <c r="BY1326" s="1"/>
      <c r="BZ1326" s="1"/>
      <c r="CA1326" s="1"/>
      <c r="CB1326" s="1"/>
      <c r="CC1326" s="1"/>
      <c r="CD1326" s="1"/>
      <c r="CE1326" s="1"/>
      <c r="CF1326" s="1"/>
      <c r="CG1326" s="7"/>
    </row>
    <row r="1327" spans="38:85" x14ac:dyDescent="0.25">
      <c r="AL1327" s="6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  <c r="BW1327" s="1"/>
      <c r="BX1327" s="1"/>
      <c r="BY1327" s="1"/>
      <c r="BZ1327" s="1"/>
      <c r="CA1327" s="1"/>
      <c r="CB1327" s="1"/>
      <c r="CC1327" s="1"/>
      <c r="CD1327" s="1"/>
      <c r="CE1327" s="1"/>
      <c r="CF1327" s="1"/>
      <c r="CG1327" s="7"/>
    </row>
    <row r="1328" spans="38:85" x14ac:dyDescent="0.25">
      <c r="AL1328" s="6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  <c r="BW1328" s="1"/>
      <c r="BX1328" s="1"/>
      <c r="BY1328" s="1"/>
      <c r="BZ1328" s="1"/>
      <c r="CA1328" s="1"/>
      <c r="CB1328" s="1"/>
      <c r="CC1328" s="1"/>
      <c r="CD1328" s="1"/>
      <c r="CE1328" s="1"/>
      <c r="CF1328" s="1"/>
      <c r="CG1328" s="7"/>
    </row>
    <row r="1329" spans="38:85" x14ac:dyDescent="0.25">
      <c r="AL1329" s="6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  <c r="BW1329" s="1"/>
      <c r="BX1329" s="1"/>
      <c r="BY1329" s="1"/>
      <c r="BZ1329" s="1"/>
      <c r="CA1329" s="1"/>
      <c r="CB1329" s="1"/>
      <c r="CC1329" s="1"/>
      <c r="CD1329" s="1"/>
      <c r="CE1329" s="1"/>
      <c r="CF1329" s="1"/>
      <c r="CG1329" s="7"/>
    </row>
    <row r="1330" spans="38:85" x14ac:dyDescent="0.25">
      <c r="AL1330" s="6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  <c r="BQ1330" s="1"/>
      <c r="BR1330" s="1"/>
      <c r="BS1330" s="1"/>
      <c r="BT1330" s="1"/>
      <c r="BU1330" s="1"/>
      <c r="BV1330" s="1"/>
      <c r="BW1330" s="1"/>
      <c r="BX1330" s="1"/>
      <c r="BY1330" s="1"/>
      <c r="BZ1330" s="1"/>
      <c r="CA1330" s="1"/>
      <c r="CB1330" s="1"/>
      <c r="CC1330" s="1"/>
      <c r="CD1330" s="1"/>
      <c r="CE1330" s="1"/>
      <c r="CF1330" s="1"/>
      <c r="CG1330" s="7"/>
    </row>
    <row r="1331" spans="38:85" x14ac:dyDescent="0.25">
      <c r="AL1331" s="6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  <c r="BQ1331" s="1"/>
      <c r="BR1331" s="1"/>
      <c r="BS1331" s="1"/>
      <c r="BT1331" s="1"/>
      <c r="BU1331" s="1"/>
      <c r="BV1331" s="1"/>
      <c r="BW1331" s="1"/>
      <c r="BX1331" s="1"/>
      <c r="BY1331" s="1"/>
      <c r="BZ1331" s="1"/>
      <c r="CA1331" s="1"/>
      <c r="CB1331" s="1"/>
      <c r="CC1331" s="1"/>
      <c r="CD1331" s="1"/>
      <c r="CE1331" s="1"/>
      <c r="CF1331" s="1"/>
      <c r="CG1331" s="7"/>
    </row>
    <row r="1332" spans="38:85" x14ac:dyDescent="0.25">
      <c r="AL1332" s="6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  <c r="BQ1332" s="1"/>
      <c r="BR1332" s="1"/>
      <c r="BS1332" s="1"/>
      <c r="BT1332" s="1"/>
      <c r="BU1332" s="1"/>
      <c r="BV1332" s="1"/>
      <c r="BW1332" s="1"/>
      <c r="BX1332" s="1"/>
      <c r="BY1332" s="1"/>
      <c r="BZ1332" s="1"/>
      <c r="CA1332" s="1"/>
      <c r="CB1332" s="1"/>
      <c r="CC1332" s="1"/>
      <c r="CD1332" s="1"/>
      <c r="CE1332" s="1"/>
      <c r="CF1332" s="1"/>
      <c r="CG1332" s="7"/>
    </row>
    <row r="1333" spans="38:85" x14ac:dyDescent="0.25">
      <c r="AL1333" s="6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  <c r="BQ1333" s="1"/>
      <c r="BR1333" s="1"/>
      <c r="BS1333" s="1"/>
      <c r="BT1333" s="1"/>
      <c r="BU1333" s="1"/>
      <c r="BV1333" s="1"/>
      <c r="BW1333" s="1"/>
      <c r="BX1333" s="1"/>
      <c r="BY1333" s="1"/>
      <c r="BZ1333" s="1"/>
      <c r="CA1333" s="1"/>
      <c r="CB1333" s="1"/>
      <c r="CC1333" s="1"/>
      <c r="CD1333" s="1"/>
      <c r="CE1333" s="1"/>
      <c r="CF1333" s="1"/>
      <c r="CG1333" s="7"/>
    </row>
    <row r="1334" spans="38:85" x14ac:dyDescent="0.25">
      <c r="AL1334" s="6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  <c r="BQ1334" s="1"/>
      <c r="BR1334" s="1"/>
      <c r="BS1334" s="1"/>
      <c r="BT1334" s="1"/>
      <c r="BU1334" s="1"/>
      <c r="BV1334" s="1"/>
      <c r="BW1334" s="1"/>
      <c r="BX1334" s="1"/>
      <c r="BY1334" s="1"/>
      <c r="BZ1334" s="1"/>
      <c r="CA1334" s="1"/>
      <c r="CB1334" s="1"/>
      <c r="CC1334" s="1"/>
      <c r="CD1334" s="1"/>
      <c r="CE1334" s="1"/>
      <c r="CF1334" s="1"/>
      <c r="CG1334" s="7"/>
    </row>
    <row r="1335" spans="38:85" x14ac:dyDescent="0.25">
      <c r="AL1335" s="6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  <c r="BQ1335" s="1"/>
      <c r="BR1335" s="1"/>
      <c r="BS1335" s="1"/>
      <c r="BT1335" s="1"/>
      <c r="BU1335" s="1"/>
      <c r="BV1335" s="1"/>
      <c r="BW1335" s="1"/>
      <c r="BX1335" s="1"/>
      <c r="BY1335" s="1"/>
      <c r="BZ1335" s="1"/>
      <c r="CA1335" s="1"/>
      <c r="CB1335" s="1"/>
      <c r="CC1335" s="1"/>
      <c r="CD1335" s="1"/>
      <c r="CE1335" s="1"/>
      <c r="CF1335" s="1"/>
      <c r="CG1335" s="7"/>
    </row>
    <row r="1336" spans="38:85" x14ac:dyDescent="0.25">
      <c r="AL1336" s="6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  <c r="BQ1336" s="1"/>
      <c r="BR1336" s="1"/>
      <c r="BS1336" s="1"/>
      <c r="BT1336" s="1"/>
      <c r="BU1336" s="1"/>
      <c r="BV1336" s="1"/>
      <c r="BW1336" s="1"/>
      <c r="BX1336" s="1"/>
      <c r="BY1336" s="1"/>
      <c r="BZ1336" s="1"/>
      <c r="CA1336" s="1"/>
      <c r="CB1336" s="1"/>
      <c r="CC1336" s="1"/>
      <c r="CD1336" s="1"/>
      <c r="CE1336" s="1"/>
      <c r="CF1336" s="1"/>
      <c r="CG1336" s="7"/>
    </row>
    <row r="1337" spans="38:85" x14ac:dyDescent="0.25">
      <c r="AL1337" s="6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  <c r="BQ1337" s="1"/>
      <c r="BR1337" s="1"/>
      <c r="BS1337" s="1"/>
      <c r="BT1337" s="1"/>
      <c r="BU1337" s="1"/>
      <c r="BV1337" s="1"/>
      <c r="BW1337" s="1"/>
      <c r="BX1337" s="1"/>
      <c r="BY1337" s="1"/>
      <c r="BZ1337" s="1"/>
      <c r="CA1337" s="1"/>
      <c r="CB1337" s="1"/>
      <c r="CC1337" s="1"/>
      <c r="CD1337" s="1"/>
      <c r="CE1337" s="1"/>
      <c r="CF1337" s="1"/>
      <c r="CG1337" s="7"/>
    </row>
    <row r="1338" spans="38:85" x14ac:dyDescent="0.25">
      <c r="AL1338" s="6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  <c r="BQ1338" s="1"/>
      <c r="BR1338" s="1"/>
      <c r="BS1338" s="1"/>
      <c r="BT1338" s="1"/>
      <c r="BU1338" s="1"/>
      <c r="BV1338" s="1"/>
      <c r="BW1338" s="1"/>
      <c r="BX1338" s="1"/>
      <c r="BY1338" s="1"/>
      <c r="BZ1338" s="1"/>
      <c r="CA1338" s="1"/>
      <c r="CB1338" s="1"/>
      <c r="CC1338" s="1"/>
      <c r="CD1338" s="1"/>
      <c r="CE1338" s="1"/>
      <c r="CF1338" s="1"/>
      <c r="CG1338" s="7"/>
    </row>
    <row r="1339" spans="38:85" x14ac:dyDescent="0.25">
      <c r="AL1339" s="6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  <c r="BQ1339" s="1"/>
      <c r="BR1339" s="1"/>
      <c r="BS1339" s="1"/>
      <c r="BT1339" s="1"/>
      <c r="BU1339" s="1"/>
      <c r="BV1339" s="1"/>
      <c r="BW1339" s="1"/>
      <c r="BX1339" s="1"/>
      <c r="BY1339" s="1"/>
      <c r="BZ1339" s="1"/>
      <c r="CA1339" s="1"/>
      <c r="CB1339" s="1"/>
      <c r="CC1339" s="1"/>
      <c r="CD1339" s="1"/>
      <c r="CE1339" s="1"/>
      <c r="CF1339" s="1"/>
      <c r="CG1339" s="7"/>
    </row>
    <row r="1340" spans="38:85" x14ac:dyDescent="0.25">
      <c r="AL1340" s="6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  <c r="BM1340" s="1"/>
      <c r="BN1340" s="1"/>
      <c r="BO1340" s="1"/>
      <c r="BP1340" s="1"/>
      <c r="BQ1340" s="1"/>
      <c r="BR1340" s="1"/>
      <c r="BS1340" s="1"/>
      <c r="BT1340" s="1"/>
      <c r="BU1340" s="1"/>
      <c r="BV1340" s="1"/>
      <c r="BW1340" s="1"/>
      <c r="BX1340" s="1"/>
      <c r="BY1340" s="1"/>
      <c r="BZ1340" s="1"/>
      <c r="CA1340" s="1"/>
      <c r="CB1340" s="1"/>
      <c r="CC1340" s="1"/>
      <c r="CD1340" s="1"/>
      <c r="CE1340" s="1"/>
      <c r="CF1340" s="1"/>
      <c r="CG1340" s="7"/>
    </row>
    <row r="1341" spans="38:85" x14ac:dyDescent="0.25">
      <c r="AL1341" s="6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  <c r="BM1341" s="1"/>
      <c r="BN1341" s="1"/>
      <c r="BO1341" s="1"/>
      <c r="BP1341" s="1"/>
      <c r="BQ1341" s="1"/>
      <c r="BR1341" s="1"/>
      <c r="BS1341" s="1"/>
      <c r="BT1341" s="1"/>
      <c r="BU1341" s="1"/>
      <c r="BV1341" s="1"/>
      <c r="BW1341" s="1"/>
      <c r="BX1341" s="1"/>
      <c r="BY1341" s="1"/>
      <c r="BZ1341" s="1"/>
      <c r="CA1341" s="1"/>
      <c r="CB1341" s="1"/>
      <c r="CC1341" s="1"/>
      <c r="CD1341" s="1"/>
      <c r="CE1341" s="1"/>
      <c r="CF1341" s="1"/>
      <c r="CG1341" s="7"/>
    </row>
    <row r="1342" spans="38:85" x14ac:dyDescent="0.25">
      <c r="AL1342" s="6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  <c r="BW1342" s="1"/>
      <c r="BX1342" s="1"/>
      <c r="BY1342" s="1"/>
      <c r="BZ1342" s="1"/>
      <c r="CA1342" s="1"/>
      <c r="CB1342" s="1"/>
      <c r="CC1342" s="1"/>
      <c r="CD1342" s="1"/>
      <c r="CE1342" s="1"/>
      <c r="CF1342" s="1"/>
      <c r="CG1342" s="7"/>
    </row>
    <row r="1343" spans="38:85" x14ac:dyDescent="0.25">
      <c r="AL1343" s="6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  <c r="BM1343" s="1"/>
      <c r="BN1343" s="1"/>
      <c r="BO1343" s="1"/>
      <c r="BP1343" s="1"/>
      <c r="BQ1343" s="1"/>
      <c r="BR1343" s="1"/>
      <c r="BS1343" s="1"/>
      <c r="BT1343" s="1"/>
      <c r="BU1343" s="1"/>
      <c r="BV1343" s="1"/>
      <c r="BW1343" s="1"/>
      <c r="BX1343" s="1"/>
      <c r="BY1343" s="1"/>
      <c r="BZ1343" s="1"/>
      <c r="CA1343" s="1"/>
      <c r="CB1343" s="1"/>
      <c r="CC1343" s="1"/>
      <c r="CD1343" s="1"/>
      <c r="CE1343" s="1"/>
      <c r="CF1343" s="1"/>
      <c r="CG1343" s="7"/>
    </row>
    <row r="1344" spans="38:85" x14ac:dyDescent="0.25">
      <c r="AL1344" s="6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  <c r="BM1344" s="1"/>
      <c r="BN1344" s="1"/>
      <c r="BO1344" s="1"/>
      <c r="BP1344" s="1"/>
      <c r="BQ1344" s="1"/>
      <c r="BR1344" s="1"/>
      <c r="BS1344" s="1"/>
      <c r="BT1344" s="1"/>
      <c r="BU1344" s="1"/>
      <c r="BV1344" s="1"/>
      <c r="BW1344" s="1"/>
      <c r="BX1344" s="1"/>
      <c r="BY1344" s="1"/>
      <c r="BZ1344" s="1"/>
      <c r="CA1344" s="1"/>
      <c r="CB1344" s="1"/>
      <c r="CC1344" s="1"/>
      <c r="CD1344" s="1"/>
      <c r="CE1344" s="1"/>
      <c r="CF1344" s="1"/>
      <c r="CG1344" s="7"/>
    </row>
    <row r="1345" spans="38:85" x14ac:dyDescent="0.25">
      <c r="AL1345" s="6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  <c r="BM1345" s="1"/>
      <c r="BN1345" s="1"/>
      <c r="BO1345" s="1"/>
      <c r="BP1345" s="1"/>
      <c r="BQ1345" s="1"/>
      <c r="BR1345" s="1"/>
      <c r="BS1345" s="1"/>
      <c r="BT1345" s="1"/>
      <c r="BU1345" s="1"/>
      <c r="BV1345" s="1"/>
      <c r="BW1345" s="1"/>
      <c r="BX1345" s="1"/>
      <c r="BY1345" s="1"/>
      <c r="BZ1345" s="1"/>
      <c r="CA1345" s="1"/>
      <c r="CB1345" s="1"/>
      <c r="CC1345" s="1"/>
      <c r="CD1345" s="1"/>
      <c r="CE1345" s="1"/>
      <c r="CF1345" s="1"/>
      <c r="CG1345" s="7"/>
    </row>
    <row r="1346" spans="38:85" x14ac:dyDescent="0.25">
      <c r="AL1346" s="6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  <c r="BM1346" s="1"/>
      <c r="BN1346" s="1"/>
      <c r="BO1346" s="1"/>
      <c r="BP1346" s="1"/>
      <c r="BQ1346" s="1"/>
      <c r="BR1346" s="1"/>
      <c r="BS1346" s="1"/>
      <c r="BT1346" s="1"/>
      <c r="BU1346" s="1"/>
      <c r="BV1346" s="1"/>
      <c r="BW1346" s="1"/>
      <c r="BX1346" s="1"/>
      <c r="BY1346" s="1"/>
      <c r="BZ1346" s="1"/>
      <c r="CA1346" s="1"/>
      <c r="CB1346" s="1"/>
      <c r="CC1346" s="1"/>
      <c r="CD1346" s="1"/>
      <c r="CE1346" s="1"/>
      <c r="CF1346" s="1"/>
      <c r="CG1346" s="7"/>
    </row>
    <row r="1347" spans="38:85" x14ac:dyDescent="0.25">
      <c r="AL1347" s="6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  <c r="BM1347" s="1"/>
      <c r="BN1347" s="1"/>
      <c r="BO1347" s="1"/>
      <c r="BP1347" s="1"/>
      <c r="BQ1347" s="1"/>
      <c r="BR1347" s="1"/>
      <c r="BS1347" s="1"/>
      <c r="BT1347" s="1"/>
      <c r="BU1347" s="1"/>
      <c r="BV1347" s="1"/>
      <c r="BW1347" s="1"/>
      <c r="BX1347" s="1"/>
      <c r="BY1347" s="1"/>
      <c r="BZ1347" s="1"/>
      <c r="CA1347" s="1"/>
      <c r="CB1347" s="1"/>
      <c r="CC1347" s="1"/>
      <c r="CD1347" s="1"/>
      <c r="CE1347" s="1"/>
      <c r="CF1347" s="1"/>
      <c r="CG1347" s="7"/>
    </row>
    <row r="1348" spans="38:85" x14ac:dyDescent="0.25">
      <c r="AL1348" s="6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  <c r="BM1348" s="1"/>
      <c r="BN1348" s="1"/>
      <c r="BO1348" s="1"/>
      <c r="BP1348" s="1"/>
      <c r="BQ1348" s="1"/>
      <c r="BR1348" s="1"/>
      <c r="BS1348" s="1"/>
      <c r="BT1348" s="1"/>
      <c r="BU1348" s="1"/>
      <c r="BV1348" s="1"/>
      <c r="BW1348" s="1"/>
      <c r="BX1348" s="1"/>
      <c r="BY1348" s="1"/>
      <c r="BZ1348" s="1"/>
      <c r="CA1348" s="1"/>
      <c r="CB1348" s="1"/>
      <c r="CC1348" s="1"/>
      <c r="CD1348" s="1"/>
      <c r="CE1348" s="1"/>
      <c r="CF1348" s="1"/>
      <c r="CG1348" s="7"/>
    </row>
    <row r="1349" spans="38:85" x14ac:dyDescent="0.25">
      <c r="AL1349" s="6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  <c r="BM1349" s="1"/>
      <c r="BN1349" s="1"/>
      <c r="BO1349" s="1"/>
      <c r="BP1349" s="1"/>
      <c r="BQ1349" s="1"/>
      <c r="BR1349" s="1"/>
      <c r="BS1349" s="1"/>
      <c r="BT1349" s="1"/>
      <c r="BU1349" s="1"/>
      <c r="BV1349" s="1"/>
      <c r="BW1349" s="1"/>
      <c r="BX1349" s="1"/>
      <c r="BY1349" s="1"/>
      <c r="BZ1349" s="1"/>
      <c r="CA1349" s="1"/>
      <c r="CB1349" s="1"/>
      <c r="CC1349" s="1"/>
      <c r="CD1349" s="1"/>
      <c r="CE1349" s="1"/>
      <c r="CF1349" s="1"/>
      <c r="CG1349" s="7"/>
    </row>
    <row r="1350" spans="38:85" x14ac:dyDescent="0.25">
      <c r="AL1350" s="6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  <c r="BM1350" s="1"/>
      <c r="BN1350" s="1"/>
      <c r="BO1350" s="1"/>
      <c r="BP1350" s="1"/>
      <c r="BQ1350" s="1"/>
      <c r="BR1350" s="1"/>
      <c r="BS1350" s="1"/>
      <c r="BT1350" s="1"/>
      <c r="BU1350" s="1"/>
      <c r="BV1350" s="1"/>
      <c r="BW1350" s="1"/>
      <c r="BX1350" s="1"/>
      <c r="BY1350" s="1"/>
      <c r="BZ1350" s="1"/>
      <c r="CA1350" s="1"/>
      <c r="CB1350" s="1"/>
      <c r="CC1350" s="1"/>
      <c r="CD1350" s="1"/>
      <c r="CE1350" s="1"/>
      <c r="CF1350" s="1"/>
      <c r="CG1350" s="7"/>
    </row>
    <row r="1351" spans="38:85" x14ac:dyDescent="0.25">
      <c r="AL1351" s="6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  <c r="BM1351" s="1"/>
      <c r="BN1351" s="1"/>
      <c r="BO1351" s="1"/>
      <c r="BP1351" s="1"/>
      <c r="BQ1351" s="1"/>
      <c r="BR1351" s="1"/>
      <c r="BS1351" s="1"/>
      <c r="BT1351" s="1"/>
      <c r="BU1351" s="1"/>
      <c r="BV1351" s="1"/>
      <c r="BW1351" s="1"/>
      <c r="BX1351" s="1"/>
      <c r="BY1351" s="1"/>
      <c r="BZ1351" s="1"/>
      <c r="CA1351" s="1"/>
      <c r="CB1351" s="1"/>
      <c r="CC1351" s="1"/>
      <c r="CD1351" s="1"/>
      <c r="CE1351" s="1"/>
      <c r="CF1351" s="1"/>
      <c r="CG1351" s="7"/>
    </row>
    <row r="1352" spans="38:85" x14ac:dyDescent="0.25">
      <c r="AL1352" s="6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  <c r="BM1352" s="1"/>
      <c r="BN1352" s="1"/>
      <c r="BO1352" s="1"/>
      <c r="BP1352" s="1"/>
      <c r="BQ1352" s="1"/>
      <c r="BR1352" s="1"/>
      <c r="BS1352" s="1"/>
      <c r="BT1352" s="1"/>
      <c r="BU1352" s="1"/>
      <c r="BV1352" s="1"/>
      <c r="BW1352" s="1"/>
      <c r="BX1352" s="1"/>
      <c r="BY1352" s="1"/>
      <c r="BZ1352" s="1"/>
      <c r="CA1352" s="1"/>
      <c r="CB1352" s="1"/>
      <c r="CC1352" s="1"/>
      <c r="CD1352" s="1"/>
      <c r="CE1352" s="1"/>
      <c r="CF1352" s="1"/>
      <c r="CG1352" s="7"/>
    </row>
    <row r="1353" spans="38:85" x14ac:dyDescent="0.25">
      <c r="AL1353" s="6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  <c r="BM1353" s="1"/>
      <c r="BN1353" s="1"/>
      <c r="BO1353" s="1"/>
      <c r="BP1353" s="1"/>
      <c r="BQ1353" s="1"/>
      <c r="BR1353" s="1"/>
      <c r="BS1353" s="1"/>
      <c r="BT1353" s="1"/>
      <c r="BU1353" s="1"/>
      <c r="BV1353" s="1"/>
      <c r="BW1353" s="1"/>
      <c r="BX1353" s="1"/>
      <c r="BY1353" s="1"/>
      <c r="BZ1353" s="1"/>
      <c r="CA1353" s="1"/>
      <c r="CB1353" s="1"/>
      <c r="CC1353" s="1"/>
      <c r="CD1353" s="1"/>
      <c r="CE1353" s="1"/>
      <c r="CF1353" s="1"/>
      <c r="CG1353" s="7"/>
    </row>
    <row r="1354" spans="38:85" x14ac:dyDescent="0.25">
      <c r="AL1354" s="6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  <c r="BM1354" s="1"/>
      <c r="BN1354" s="1"/>
      <c r="BO1354" s="1"/>
      <c r="BP1354" s="1"/>
      <c r="BQ1354" s="1"/>
      <c r="BR1354" s="1"/>
      <c r="BS1354" s="1"/>
      <c r="BT1354" s="1"/>
      <c r="BU1354" s="1"/>
      <c r="BV1354" s="1"/>
      <c r="BW1354" s="1"/>
      <c r="BX1354" s="1"/>
      <c r="BY1354" s="1"/>
      <c r="BZ1354" s="1"/>
      <c r="CA1354" s="1"/>
      <c r="CB1354" s="1"/>
      <c r="CC1354" s="1"/>
      <c r="CD1354" s="1"/>
      <c r="CE1354" s="1"/>
      <c r="CF1354" s="1"/>
      <c r="CG1354" s="7"/>
    </row>
    <row r="1355" spans="38:85" x14ac:dyDescent="0.25">
      <c r="AL1355" s="6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  <c r="BM1355" s="1"/>
      <c r="BN1355" s="1"/>
      <c r="BO1355" s="1"/>
      <c r="BP1355" s="1"/>
      <c r="BQ1355" s="1"/>
      <c r="BR1355" s="1"/>
      <c r="BS1355" s="1"/>
      <c r="BT1355" s="1"/>
      <c r="BU1355" s="1"/>
      <c r="BV1355" s="1"/>
      <c r="BW1355" s="1"/>
      <c r="BX1355" s="1"/>
      <c r="BY1355" s="1"/>
      <c r="BZ1355" s="1"/>
      <c r="CA1355" s="1"/>
      <c r="CB1355" s="1"/>
      <c r="CC1355" s="1"/>
      <c r="CD1355" s="1"/>
      <c r="CE1355" s="1"/>
      <c r="CF1355" s="1"/>
      <c r="CG1355" s="7"/>
    </row>
    <row r="1356" spans="38:85" x14ac:dyDescent="0.25">
      <c r="AL1356" s="6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  <c r="BQ1356" s="1"/>
      <c r="BR1356" s="1"/>
      <c r="BS1356" s="1"/>
      <c r="BT1356" s="1"/>
      <c r="BU1356" s="1"/>
      <c r="BV1356" s="1"/>
      <c r="BW1356" s="1"/>
      <c r="BX1356" s="1"/>
      <c r="BY1356" s="1"/>
      <c r="BZ1356" s="1"/>
      <c r="CA1356" s="1"/>
      <c r="CB1356" s="1"/>
      <c r="CC1356" s="1"/>
      <c r="CD1356" s="1"/>
      <c r="CE1356" s="1"/>
      <c r="CF1356" s="1"/>
      <c r="CG1356" s="7"/>
    </row>
    <row r="1357" spans="38:85" x14ac:dyDescent="0.25">
      <c r="AL1357" s="6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  <c r="BQ1357" s="1"/>
      <c r="BR1357" s="1"/>
      <c r="BS1357" s="1"/>
      <c r="BT1357" s="1"/>
      <c r="BU1357" s="1"/>
      <c r="BV1357" s="1"/>
      <c r="BW1357" s="1"/>
      <c r="BX1357" s="1"/>
      <c r="BY1357" s="1"/>
      <c r="BZ1357" s="1"/>
      <c r="CA1357" s="1"/>
      <c r="CB1357" s="1"/>
      <c r="CC1357" s="1"/>
      <c r="CD1357" s="1"/>
      <c r="CE1357" s="1"/>
      <c r="CF1357" s="1"/>
      <c r="CG1357" s="7"/>
    </row>
    <row r="1358" spans="38:85" x14ac:dyDescent="0.25">
      <c r="AL1358" s="6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  <c r="BQ1358" s="1"/>
      <c r="BR1358" s="1"/>
      <c r="BS1358" s="1"/>
      <c r="BT1358" s="1"/>
      <c r="BU1358" s="1"/>
      <c r="BV1358" s="1"/>
      <c r="BW1358" s="1"/>
      <c r="BX1358" s="1"/>
      <c r="BY1358" s="1"/>
      <c r="BZ1358" s="1"/>
      <c r="CA1358" s="1"/>
      <c r="CB1358" s="1"/>
      <c r="CC1358" s="1"/>
      <c r="CD1358" s="1"/>
      <c r="CE1358" s="1"/>
      <c r="CF1358" s="1"/>
      <c r="CG1358" s="7"/>
    </row>
    <row r="1359" spans="38:85" x14ac:dyDescent="0.25">
      <c r="AL1359" s="6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  <c r="BM1359" s="1"/>
      <c r="BN1359" s="1"/>
      <c r="BO1359" s="1"/>
      <c r="BP1359" s="1"/>
      <c r="BQ1359" s="1"/>
      <c r="BR1359" s="1"/>
      <c r="BS1359" s="1"/>
      <c r="BT1359" s="1"/>
      <c r="BU1359" s="1"/>
      <c r="BV1359" s="1"/>
      <c r="BW1359" s="1"/>
      <c r="BX1359" s="1"/>
      <c r="BY1359" s="1"/>
      <c r="BZ1359" s="1"/>
      <c r="CA1359" s="1"/>
      <c r="CB1359" s="1"/>
      <c r="CC1359" s="1"/>
      <c r="CD1359" s="1"/>
      <c r="CE1359" s="1"/>
      <c r="CF1359" s="1"/>
      <c r="CG1359" s="7"/>
    </row>
    <row r="1360" spans="38:85" x14ac:dyDescent="0.25">
      <c r="AL1360" s="6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  <c r="BM1360" s="1"/>
      <c r="BN1360" s="1"/>
      <c r="BO1360" s="1"/>
      <c r="BP1360" s="1"/>
      <c r="BQ1360" s="1"/>
      <c r="BR1360" s="1"/>
      <c r="BS1360" s="1"/>
      <c r="BT1360" s="1"/>
      <c r="BU1360" s="1"/>
      <c r="BV1360" s="1"/>
      <c r="BW1360" s="1"/>
      <c r="BX1360" s="1"/>
      <c r="BY1360" s="1"/>
      <c r="BZ1360" s="1"/>
      <c r="CA1360" s="1"/>
      <c r="CB1360" s="1"/>
      <c r="CC1360" s="1"/>
      <c r="CD1360" s="1"/>
      <c r="CE1360" s="1"/>
      <c r="CF1360" s="1"/>
      <c r="CG1360" s="7"/>
    </row>
    <row r="1361" spans="38:85" x14ac:dyDescent="0.25">
      <c r="AL1361" s="6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  <c r="BM1361" s="1"/>
      <c r="BN1361" s="1"/>
      <c r="BO1361" s="1"/>
      <c r="BP1361" s="1"/>
      <c r="BQ1361" s="1"/>
      <c r="BR1361" s="1"/>
      <c r="BS1361" s="1"/>
      <c r="BT1361" s="1"/>
      <c r="BU1361" s="1"/>
      <c r="BV1361" s="1"/>
      <c r="BW1361" s="1"/>
      <c r="BX1361" s="1"/>
      <c r="BY1361" s="1"/>
      <c r="BZ1361" s="1"/>
      <c r="CA1361" s="1"/>
      <c r="CB1361" s="1"/>
      <c r="CC1361" s="1"/>
      <c r="CD1361" s="1"/>
      <c r="CE1361" s="1"/>
      <c r="CF1361" s="1"/>
      <c r="CG1361" s="7"/>
    </row>
    <row r="1362" spans="38:85" x14ac:dyDescent="0.25">
      <c r="AL1362" s="6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  <c r="BM1362" s="1"/>
      <c r="BN1362" s="1"/>
      <c r="BO1362" s="1"/>
      <c r="BP1362" s="1"/>
      <c r="BQ1362" s="1"/>
      <c r="BR1362" s="1"/>
      <c r="BS1362" s="1"/>
      <c r="BT1362" s="1"/>
      <c r="BU1362" s="1"/>
      <c r="BV1362" s="1"/>
      <c r="BW1362" s="1"/>
      <c r="BX1362" s="1"/>
      <c r="BY1362" s="1"/>
      <c r="BZ1362" s="1"/>
      <c r="CA1362" s="1"/>
      <c r="CB1362" s="1"/>
      <c r="CC1362" s="1"/>
      <c r="CD1362" s="1"/>
      <c r="CE1362" s="1"/>
      <c r="CF1362" s="1"/>
      <c r="CG1362" s="7"/>
    </row>
    <row r="1363" spans="38:85" x14ac:dyDescent="0.25">
      <c r="AL1363" s="6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  <c r="BM1363" s="1"/>
      <c r="BN1363" s="1"/>
      <c r="BO1363" s="1"/>
      <c r="BP1363" s="1"/>
      <c r="BQ1363" s="1"/>
      <c r="BR1363" s="1"/>
      <c r="BS1363" s="1"/>
      <c r="BT1363" s="1"/>
      <c r="BU1363" s="1"/>
      <c r="BV1363" s="1"/>
      <c r="BW1363" s="1"/>
      <c r="BX1363" s="1"/>
      <c r="BY1363" s="1"/>
      <c r="BZ1363" s="1"/>
      <c r="CA1363" s="1"/>
      <c r="CB1363" s="1"/>
      <c r="CC1363" s="1"/>
      <c r="CD1363" s="1"/>
      <c r="CE1363" s="1"/>
      <c r="CF1363" s="1"/>
      <c r="CG1363" s="7"/>
    </row>
    <row r="1364" spans="38:85" x14ac:dyDescent="0.25">
      <c r="AL1364" s="6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  <c r="BM1364" s="1"/>
      <c r="BN1364" s="1"/>
      <c r="BO1364" s="1"/>
      <c r="BP1364" s="1"/>
      <c r="BQ1364" s="1"/>
      <c r="BR1364" s="1"/>
      <c r="BS1364" s="1"/>
      <c r="BT1364" s="1"/>
      <c r="BU1364" s="1"/>
      <c r="BV1364" s="1"/>
      <c r="BW1364" s="1"/>
      <c r="BX1364" s="1"/>
      <c r="BY1364" s="1"/>
      <c r="BZ1364" s="1"/>
      <c r="CA1364" s="1"/>
      <c r="CB1364" s="1"/>
      <c r="CC1364" s="1"/>
      <c r="CD1364" s="1"/>
      <c r="CE1364" s="1"/>
      <c r="CF1364" s="1"/>
      <c r="CG1364" s="7"/>
    </row>
    <row r="1365" spans="38:85" x14ac:dyDescent="0.25">
      <c r="AL1365" s="6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  <c r="BW1365" s="1"/>
      <c r="BX1365" s="1"/>
      <c r="BY1365" s="1"/>
      <c r="BZ1365" s="1"/>
      <c r="CA1365" s="1"/>
      <c r="CB1365" s="1"/>
      <c r="CC1365" s="1"/>
      <c r="CD1365" s="1"/>
      <c r="CE1365" s="1"/>
      <c r="CF1365" s="1"/>
      <c r="CG1365" s="7"/>
    </row>
    <row r="1366" spans="38:85" x14ac:dyDescent="0.25">
      <c r="AL1366" s="6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  <c r="BQ1366" s="1"/>
      <c r="BR1366" s="1"/>
      <c r="BS1366" s="1"/>
      <c r="BT1366" s="1"/>
      <c r="BU1366" s="1"/>
      <c r="BV1366" s="1"/>
      <c r="BW1366" s="1"/>
      <c r="BX1366" s="1"/>
      <c r="BY1366" s="1"/>
      <c r="BZ1366" s="1"/>
      <c r="CA1366" s="1"/>
      <c r="CB1366" s="1"/>
      <c r="CC1366" s="1"/>
      <c r="CD1366" s="1"/>
      <c r="CE1366" s="1"/>
      <c r="CF1366" s="1"/>
      <c r="CG1366" s="7"/>
    </row>
    <row r="1367" spans="38:85" x14ac:dyDescent="0.25">
      <c r="AL1367" s="6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  <c r="BW1367" s="1"/>
      <c r="BX1367" s="1"/>
      <c r="BY1367" s="1"/>
      <c r="BZ1367" s="1"/>
      <c r="CA1367" s="1"/>
      <c r="CB1367" s="1"/>
      <c r="CC1367" s="1"/>
      <c r="CD1367" s="1"/>
      <c r="CE1367" s="1"/>
      <c r="CF1367" s="1"/>
      <c r="CG1367" s="7"/>
    </row>
    <row r="1368" spans="38:85" x14ac:dyDescent="0.25">
      <c r="AL1368" s="6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  <c r="BM1368" s="1"/>
      <c r="BN1368" s="1"/>
      <c r="BO1368" s="1"/>
      <c r="BP1368" s="1"/>
      <c r="BQ1368" s="1"/>
      <c r="BR1368" s="1"/>
      <c r="BS1368" s="1"/>
      <c r="BT1368" s="1"/>
      <c r="BU1368" s="1"/>
      <c r="BV1368" s="1"/>
      <c r="BW1368" s="1"/>
      <c r="BX1368" s="1"/>
      <c r="BY1368" s="1"/>
      <c r="BZ1368" s="1"/>
      <c r="CA1368" s="1"/>
      <c r="CB1368" s="1"/>
      <c r="CC1368" s="1"/>
      <c r="CD1368" s="1"/>
      <c r="CE1368" s="1"/>
      <c r="CF1368" s="1"/>
      <c r="CG1368" s="7"/>
    </row>
    <row r="1369" spans="38:85" x14ac:dyDescent="0.25">
      <c r="AL1369" s="6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  <c r="BM1369" s="1"/>
      <c r="BN1369" s="1"/>
      <c r="BO1369" s="1"/>
      <c r="BP1369" s="1"/>
      <c r="BQ1369" s="1"/>
      <c r="BR1369" s="1"/>
      <c r="BS1369" s="1"/>
      <c r="BT1369" s="1"/>
      <c r="BU1369" s="1"/>
      <c r="BV1369" s="1"/>
      <c r="BW1369" s="1"/>
      <c r="BX1369" s="1"/>
      <c r="BY1369" s="1"/>
      <c r="BZ1369" s="1"/>
      <c r="CA1369" s="1"/>
      <c r="CB1369" s="1"/>
      <c r="CC1369" s="1"/>
      <c r="CD1369" s="1"/>
      <c r="CE1369" s="1"/>
      <c r="CF1369" s="1"/>
      <c r="CG1369" s="7"/>
    </row>
    <row r="1370" spans="38:85" x14ac:dyDescent="0.25">
      <c r="AL1370" s="6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  <c r="BQ1370" s="1"/>
      <c r="BR1370" s="1"/>
      <c r="BS1370" s="1"/>
      <c r="BT1370" s="1"/>
      <c r="BU1370" s="1"/>
      <c r="BV1370" s="1"/>
      <c r="BW1370" s="1"/>
      <c r="BX1370" s="1"/>
      <c r="BY1370" s="1"/>
      <c r="BZ1370" s="1"/>
      <c r="CA1370" s="1"/>
      <c r="CB1370" s="1"/>
      <c r="CC1370" s="1"/>
      <c r="CD1370" s="1"/>
      <c r="CE1370" s="1"/>
      <c r="CF1370" s="1"/>
      <c r="CG1370" s="7"/>
    </row>
    <row r="1371" spans="38:85" x14ac:dyDescent="0.25">
      <c r="AL1371" s="6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  <c r="BM1371" s="1"/>
      <c r="BN1371" s="1"/>
      <c r="BO1371" s="1"/>
      <c r="BP1371" s="1"/>
      <c r="BQ1371" s="1"/>
      <c r="BR1371" s="1"/>
      <c r="BS1371" s="1"/>
      <c r="BT1371" s="1"/>
      <c r="BU1371" s="1"/>
      <c r="BV1371" s="1"/>
      <c r="BW1371" s="1"/>
      <c r="BX1371" s="1"/>
      <c r="BY1371" s="1"/>
      <c r="BZ1371" s="1"/>
      <c r="CA1371" s="1"/>
      <c r="CB1371" s="1"/>
      <c r="CC1371" s="1"/>
      <c r="CD1371" s="1"/>
      <c r="CE1371" s="1"/>
      <c r="CF1371" s="1"/>
      <c r="CG1371" s="7"/>
    </row>
    <row r="1372" spans="38:85" x14ac:dyDescent="0.25">
      <c r="AL1372" s="6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  <c r="BM1372" s="1"/>
      <c r="BN1372" s="1"/>
      <c r="BO1372" s="1"/>
      <c r="BP1372" s="1"/>
      <c r="BQ1372" s="1"/>
      <c r="BR1372" s="1"/>
      <c r="BS1372" s="1"/>
      <c r="BT1372" s="1"/>
      <c r="BU1372" s="1"/>
      <c r="BV1372" s="1"/>
      <c r="BW1372" s="1"/>
      <c r="BX1372" s="1"/>
      <c r="BY1372" s="1"/>
      <c r="BZ1372" s="1"/>
      <c r="CA1372" s="1"/>
      <c r="CB1372" s="1"/>
      <c r="CC1372" s="1"/>
      <c r="CD1372" s="1"/>
      <c r="CE1372" s="1"/>
      <c r="CF1372" s="1"/>
      <c r="CG1372" s="7"/>
    </row>
    <row r="1373" spans="38:85" x14ac:dyDescent="0.25">
      <c r="AL1373" s="6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  <c r="BM1373" s="1"/>
      <c r="BN1373" s="1"/>
      <c r="BO1373" s="1"/>
      <c r="BP1373" s="1"/>
      <c r="BQ1373" s="1"/>
      <c r="BR1373" s="1"/>
      <c r="BS1373" s="1"/>
      <c r="BT1373" s="1"/>
      <c r="BU1373" s="1"/>
      <c r="BV1373" s="1"/>
      <c r="BW1373" s="1"/>
      <c r="BX1373" s="1"/>
      <c r="BY1373" s="1"/>
      <c r="BZ1373" s="1"/>
      <c r="CA1373" s="1"/>
      <c r="CB1373" s="1"/>
      <c r="CC1373" s="1"/>
      <c r="CD1373" s="1"/>
      <c r="CE1373" s="1"/>
      <c r="CF1373" s="1"/>
      <c r="CG1373" s="7"/>
    </row>
    <row r="1374" spans="38:85" x14ac:dyDescent="0.25">
      <c r="AL1374" s="6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  <c r="BM1374" s="1"/>
      <c r="BN1374" s="1"/>
      <c r="BO1374" s="1"/>
      <c r="BP1374" s="1"/>
      <c r="BQ1374" s="1"/>
      <c r="BR1374" s="1"/>
      <c r="BS1374" s="1"/>
      <c r="BT1374" s="1"/>
      <c r="BU1374" s="1"/>
      <c r="BV1374" s="1"/>
      <c r="BW1374" s="1"/>
      <c r="BX1374" s="1"/>
      <c r="BY1374" s="1"/>
      <c r="BZ1374" s="1"/>
      <c r="CA1374" s="1"/>
      <c r="CB1374" s="1"/>
      <c r="CC1374" s="1"/>
      <c r="CD1374" s="1"/>
      <c r="CE1374" s="1"/>
      <c r="CF1374" s="1"/>
      <c r="CG1374" s="7"/>
    </row>
    <row r="1375" spans="38:85" x14ac:dyDescent="0.25">
      <c r="AL1375" s="6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  <c r="BM1375" s="1"/>
      <c r="BN1375" s="1"/>
      <c r="BO1375" s="1"/>
      <c r="BP1375" s="1"/>
      <c r="BQ1375" s="1"/>
      <c r="BR1375" s="1"/>
      <c r="BS1375" s="1"/>
      <c r="BT1375" s="1"/>
      <c r="BU1375" s="1"/>
      <c r="BV1375" s="1"/>
      <c r="BW1375" s="1"/>
      <c r="BX1375" s="1"/>
      <c r="BY1375" s="1"/>
      <c r="BZ1375" s="1"/>
      <c r="CA1375" s="1"/>
      <c r="CB1375" s="1"/>
      <c r="CC1375" s="1"/>
      <c r="CD1375" s="1"/>
      <c r="CE1375" s="1"/>
      <c r="CF1375" s="1"/>
      <c r="CG1375" s="7"/>
    </row>
    <row r="1376" spans="38:85" x14ac:dyDescent="0.25">
      <c r="AL1376" s="6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  <c r="BM1376" s="1"/>
      <c r="BN1376" s="1"/>
      <c r="BO1376" s="1"/>
      <c r="BP1376" s="1"/>
      <c r="BQ1376" s="1"/>
      <c r="BR1376" s="1"/>
      <c r="BS1376" s="1"/>
      <c r="BT1376" s="1"/>
      <c r="BU1376" s="1"/>
      <c r="BV1376" s="1"/>
      <c r="BW1376" s="1"/>
      <c r="BX1376" s="1"/>
      <c r="BY1376" s="1"/>
      <c r="BZ1376" s="1"/>
      <c r="CA1376" s="1"/>
      <c r="CB1376" s="1"/>
      <c r="CC1376" s="1"/>
      <c r="CD1376" s="1"/>
      <c r="CE1376" s="1"/>
      <c r="CF1376" s="1"/>
      <c r="CG1376" s="7"/>
    </row>
    <row r="1377" spans="38:85" x14ac:dyDescent="0.25">
      <c r="AL1377" s="6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  <c r="BM1377" s="1"/>
      <c r="BN1377" s="1"/>
      <c r="BO1377" s="1"/>
      <c r="BP1377" s="1"/>
      <c r="BQ1377" s="1"/>
      <c r="BR1377" s="1"/>
      <c r="BS1377" s="1"/>
      <c r="BT1377" s="1"/>
      <c r="BU1377" s="1"/>
      <c r="BV1377" s="1"/>
      <c r="BW1377" s="1"/>
      <c r="BX1377" s="1"/>
      <c r="BY1377" s="1"/>
      <c r="BZ1377" s="1"/>
      <c r="CA1377" s="1"/>
      <c r="CB1377" s="1"/>
      <c r="CC1377" s="1"/>
      <c r="CD1377" s="1"/>
      <c r="CE1377" s="1"/>
      <c r="CF1377" s="1"/>
      <c r="CG1377" s="7"/>
    </row>
    <row r="1378" spans="38:85" x14ac:dyDescent="0.25">
      <c r="AL1378" s="6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  <c r="BM1378" s="1"/>
      <c r="BN1378" s="1"/>
      <c r="BO1378" s="1"/>
      <c r="BP1378" s="1"/>
      <c r="BQ1378" s="1"/>
      <c r="BR1378" s="1"/>
      <c r="BS1378" s="1"/>
      <c r="BT1378" s="1"/>
      <c r="BU1378" s="1"/>
      <c r="BV1378" s="1"/>
      <c r="BW1378" s="1"/>
      <c r="BX1378" s="1"/>
      <c r="BY1378" s="1"/>
      <c r="BZ1378" s="1"/>
      <c r="CA1378" s="1"/>
      <c r="CB1378" s="1"/>
      <c r="CC1378" s="1"/>
      <c r="CD1378" s="1"/>
      <c r="CE1378" s="1"/>
      <c r="CF1378" s="1"/>
      <c r="CG1378" s="7"/>
    </row>
    <row r="1379" spans="38:85" x14ac:dyDescent="0.25">
      <c r="AL1379" s="6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  <c r="BM1379" s="1"/>
      <c r="BN1379" s="1"/>
      <c r="BO1379" s="1"/>
      <c r="BP1379" s="1"/>
      <c r="BQ1379" s="1"/>
      <c r="BR1379" s="1"/>
      <c r="BS1379" s="1"/>
      <c r="BT1379" s="1"/>
      <c r="BU1379" s="1"/>
      <c r="BV1379" s="1"/>
      <c r="BW1379" s="1"/>
      <c r="BX1379" s="1"/>
      <c r="BY1379" s="1"/>
      <c r="BZ1379" s="1"/>
      <c r="CA1379" s="1"/>
      <c r="CB1379" s="1"/>
      <c r="CC1379" s="1"/>
      <c r="CD1379" s="1"/>
      <c r="CE1379" s="1"/>
      <c r="CF1379" s="1"/>
      <c r="CG1379" s="7"/>
    </row>
    <row r="1380" spans="38:85" x14ac:dyDescent="0.25">
      <c r="AL1380" s="6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  <c r="BM1380" s="1"/>
      <c r="BN1380" s="1"/>
      <c r="BO1380" s="1"/>
      <c r="BP1380" s="1"/>
      <c r="BQ1380" s="1"/>
      <c r="BR1380" s="1"/>
      <c r="BS1380" s="1"/>
      <c r="BT1380" s="1"/>
      <c r="BU1380" s="1"/>
      <c r="BV1380" s="1"/>
      <c r="BW1380" s="1"/>
      <c r="BX1380" s="1"/>
      <c r="BY1380" s="1"/>
      <c r="BZ1380" s="1"/>
      <c r="CA1380" s="1"/>
      <c r="CB1380" s="1"/>
      <c r="CC1380" s="1"/>
      <c r="CD1380" s="1"/>
      <c r="CE1380" s="1"/>
      <c r="CF1380" s="1"/>
      <c r="CG1380" s="7"/>
    </row>
    <row r="1381" spans="38:85" x14ac:dyDescent="0.25">
      <c r="AL1381" s="6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  <c r="BM1381" s="1"/>
      <c r="BN1381" s="1"/>
      <c r="BO1381" s="1"/>
      <c r="BP1381" s="1"/>
      <c r="BQ1381" s="1"/>
      <c r="BR1381" s="1"/>
      <c r="BS1381" s="1"/>
      <c r="BT1381" s="1"/>
      <c r="BU1381" s="1"/>
      <c r="BV1381" s="1"/>
      <c r="BW1381" s="1"/>
      <c r="BX1381" s="1"/>
      <c r="BY1381" s="1"/>
      <c r="BZ1381" s="1"/>
      <c r="CA1381" s="1"/>
      <c r="CB1381" s="1"/>
      <c r="CC1381" s="1"/>
      <c r="CD1381" s="1"/>
      <c r="CE1381" s="1"/>
      <c r="CF1381" s="1"/>
      <c r="CG1381" s="7"/>
    </row>
    <row r="1382" spans="38:85" x14ac:dyDescent="0.25">
      <c r="AL1382" s="6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  <c r="BM1382" s="1"/>
      <c r="BN1382" s="1"/>
      <c r="BO1382" s="1"/>
      <c r="BP1382" s="1"/>
      <c r="BQ1382" s="1"/>
      <c r="BR1382" s="1"/>
      <c r="BS1382" s="1"/>
      <c r="BT1382" s="1"/>
      <c r="BU1382" s="1"/>
      <c r="BV1382" s="1"/>
      <c r="BW1382" s="1"/>
      <c r="BX1382" s="1"/>
      <c r="BY1382" s="1"/>
      <c r="BZ1382" s="1"/>
      <c r="CA1382" s="1"/>
      <c r="CB1382" s="1"/>
      <c r="CC1382" s="1"/>
      <c r="CD1382" s="1"/>
      <c r="CE1382" s="1"/>
      <c r="CF1382" s="1"/>
      <c r="CG1382" s="7"/>
    </row>
    <row r="1383" spans="38:85" x14ac:dyDescent="0.25">
      <c r="AL1383" s="6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  <c r="BM1383" s="1"/>
      <c r="BN1383" s="1"/>
      <c r="BO1383" s="1"/>
      <c r="BP1383" s="1"/>
      <c r="BQ1383" s="1"/>
      <c r="BR1383" s="1"/>
      <c r="BS1383" s="1"/>
      <c r="BT1383" s="1"/>
      <c r="BU1383" s="1"/>
      <c r="BV1383" s="1"/>
      <c r="BW1383" s="1"/>
      <c r="BX1383" s="1"/>
      <c r="BY1383" s="1"/>
      <c r="BZ1383" s="1"/>
      <c r="CA1383" s="1"/>
      <c r="CB1383" s="1"/>
      <c r="CC1383" s="1"/>
      <c r="CD1383" s="1"/>
      <c r="CE1383" s="1"/>
      <c r="CF1383" s="1"/>
      <c r="CG1383" s="7"/>
    </row>
    <row r="1384" spans="38:85" x14ac:dyDescent="0.25">
      <c r="AL1384" s="6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  <c r="BQ1384" s="1"/>
      <c r="BR1384" s="1"/>
      <c r="BS1384" s="1"/>
      <c r="BT1384" s="1"/>
      <c r="BU1384" s="1"/>
      <c r="BV1384" s="1"/>
      <c r="BW1384" s="1"/>
      <c r="BX1384" s="1"/>
      <c r="BY1384" s="1"/>
      <c r="BZ1384" s="1"/>
      <c r="CA1384" s="1"/>
      <c r="CB1384" s="1"/>
      <c r="CC1384" s="1"/>
      <c r="CD1384" s="1"/>
      <c r="CE1384" s="1"/>
      <c r="CF1384" s="1"/>
      <c r="CG1384" s="7"/>
    </row>
    <row r="1385" spans="38:85" x14ac:dyDescent="0.25">
      <c r="AL1385" s="6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  <c r="BQ1385" s="1"/>
      <c r="BR1385" s="1"/>
      <c r="BS1385" s="1"/>
      <c r="BT1385" s="1"/>
      <c r="BU1385" s="1"/>
      <c r="BV1385" s="1"/>
      <c r="BW1385" s="1"/>
      <c r="BX1385" s="1"/>
      <c r="BY1385" s="1"/>
      <c r="BZ1385" s="1"/>
      <c r="CA1385" s="1"/>
      <c r="CB1385" s="1"/>
      <c r="CC1385" s="1"/>
      <c r="CD1385" s="1"/>
      <c r="CE1385" s="1"/>
      <c r="CF1385" s="1"/>
      <c r="CG1385" s="7"/>
    </row>
    <row r="1386" spans="38:85" x14ac:dyDescent="0.25">
      <c r="AL1386" s="6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  <c r="BQ1386" s="1"/>
      <c r="BR1386" s="1"/>
      <c r="BS1386" s="1"/>
      <c r="BT1386" s="1"/>
      <c r="BU1386" s="1"/>
      <c r="BV1386" s="1"/>
      <c r="BW1386" s="1"/>
      <c r="BX1386" s="1"/>
      <c r="BY1386" s="1"/>
      <c r="BZ1386" s="1"/>
      <c r="CA1386" s="1"/>
      <c r="CB1386" s="1"/>
      <c r="CC1386" s="1"/>
      <c r="CD1386" s="1"/>
      <c r="CE1386" s="1"/>
      <c r="CF1386" s="1"/>
      <c r="CG1386" s="7"/>
    </row>
    <row r="1387" spans="38:85" x14ac:dyDescent="0.25">
      <c r="AL1387" s="6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  <c r="BM1387" s="1"/>
      <c r="BN1387" s="1"/>
      <c r="BO1387" s="1"/>
      <c r="BP1387" s="1"/>
      <c r="BQ1387" s="1"/>
      <c r="BR1387" s="1"/>
      <c r="BS1387" s="1"/>
      <c r="BT1387" s="1"/>
      <c r="BU1387" s="1"/>
      <c r="BV1387" s="1"/>
      <c r="BW1387" s="1"/>
      <c r="BX1387" s="1"/>
      <c r="BY1387" s="1"/>
      <c r="BZ1387" s="1"/>
      <c r="CA1387" s="1"/>
      <c r="CB1387" s="1"/>
      <c r="CC1387" s="1"/>
      <c r="CD1387" s="1"/>
      <c r="CE1387" s="1"/>
      <c r="CF1387" s="1"/>
      <c r="CG1387" s="7"/>
    </row>
    <row r="1388" spans="38:85" x14ac:dyDescent="0.25">
      <c r="AL1388" s="6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  <c r="BM1388" s="1"/>
      <c r="BN1388" s="1"/>
      <c r="BO1388" s="1"/>
      <c r="BP1388" s="1"/>
      <c r="BQ1388" s="1"/>
      <c r="BR1388" s="1"/>
      <c r="BS1388" s="1"/>
      <c r="BT1388" s="1"/>
      <c r="BU1388" s="1"/>
      <c r="BV1388" s="1"/>
      <c r="BW1388" s="1"/>
      <c r="BX1388" s="1"/>
      <c r="BY1388" s="1"/>
      <c r="BZ1388" s="1"/>
      <c r="CA1388" s="1"/>
      <c r="CB1388" s="1"/>
      <c r="CC1388" s="1"/>
      <c r="CD1388" s="1"/>
      <c r="CE1388" s="1"/>
      <c r="CF1388" s="1"/>
      <c r="CG1388" s="7"/>
    </row>
    <row r="1389" spans="38:85" x14ac:dyDescent="0.25">
      <c r="AL1389" s="6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  <c r="BM1389" s="1"/>
      <c r="BN1389" s="1"/>
      <c r="BO1389" s="1"/>
      <c r="BP1389" s="1"/>
      <c r="BQ1389" s="1"/>
      <c r="BR1389" s="1"/>
      <c r="BS1389" s="1"/>
      <c r="BT1389" s="1"/>
      <c r="BU1389" s="1"/>
      <c r="BV1389" s="1"/>
      <c r="BW1389" s="1"/>
      <c r="BX1389" s="1"/>
      <c r="BY1389" s="1"/>
      <c r="BZ1389" s="1"/>
      <c r="CA1389" s="1"/>
      <c r="CB1389" s="1"/>
      <c r="CC1389" s="1"/>
      <c r="CD1389" s="1"/>
      <c r="CE1389" s="1"/>
      <c r="CF1389" s="1"/>
      <c r="CG1389" s="7"/>
    </row>
    <row r="1390" spans="38:85" x14ac:dyDescent="0.25">
      <c r="AL1390" s="6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  <c r="BM1390" s="1"/>
      <c r="BN1390" s="1"/>
      <c r="BO1390" s="1"/>
      <c r="BP1390" s="1"/>
      <c r="BQ1390" s="1"/>
      <c r="BR1390" s="1"/>
      <c r="BS1390" s="1"/>
      <c r="BT1390" s="1"/>
      <c r="BU1390" s="1"/>
      <c r="BV1390" s="1"/>
      <c r="BW1390" s="1"/>
      <c r="BX1390" s="1"/>
      <c r="BY1390" s="1"/>
      <c r="BZ1390" s="1"/>
      <c r="CA1390" s="1"/>
      <c r="CB1390" s="1"/>
      <c r="CC1390" s="1"/>
      <c r="CD1390" s="1"/>
      <c r="CE1390" s="1"/>
      <c r="CF1390" s="1"/>
      <c r="CG1390" s="7"/>
    </row>
    <row r="1391" spans="38:85" x14ac:dyDescent="0.25">
      <c r="AL1391" s="6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  <c r="BQ1391" s="1"/>
      <c r="BR1391" s="1"/>
      <c r="BS1391" s="1"/>
      <c r="BT1391" s="1"/>
      <c r="BU1391" s="1"/>
      <c r="BV1391" s="1"/>
      <c r="BW1391" s="1"/>
      <c r="BX1391" s="1"/>
      <c r="BY1391" s="1"/>
      <c r="BZ1391" s="1"/>
      <c r="CA1391" s="1"/>
      <c r="CB1391" s="1"/>
      <c r="CC1391" s="1"/>
      <c r="CD1391" s="1"/>
      <c r="CE1391" s="1"/>
      <c r="CF1391" s="1"/>
      <c r="CG1391" s="7"/>
    </row>
    <row r="1392" spans="38:85" x14ac:dyDescent="0.25">
      <c r="AL1392" s="6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  <c r="BQ1392" s="1"/>
      <c r="BR1392" s="1"/>
      <c r="BS1392" s="1"/>
      <c r="BT1392" s="1"/>
      <c r="BU1392" s="1"/>
      <c r="BV1392" s="1"/>
      <c r="BW1392" s="1"/>
      <c r="BX1392" s="1"/>
      <c r="BY1392" s="1"/>
      <c r="BZ1392" s="1"/>
      <c r="CA1392" s="1"/>
      <c r="CB1392" s="1"/>
      <c r="CC1392" s="1"/>
      <c r="CD1392" s="1"/>
      <c r="CE1392" s="1"/>
      <c r="CF1392" s="1"/>
      <c r="CG1392" s="7"/>
    </row>
    <row r="1393" spans="38:85" x14ac:dyDescent="0.25">
      <c r="AL1393" s="6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  <c r="BQ1393" s="1"/>
      <c r="BR1393" s="1"/>
      <c r="BS1393" s="1"/>
      <c r="BT1393" s="1"/>
      <c r="BU1393" s="1"/>
      <c r="BV1393" s="1"/>
      <c r="BW1393" s="1"/>
      <c r="BX1393" s="1"/>
      <c r="BY1393" s="1"/>
      <c r="BZ1393" s="1"/>
      <c r="CA1393" s="1"/>
      <c r="CB1393" s="1"/>
      <c r="CC1393" s="1"/>
      <c r="CD1393" s="1"/>
      <c r="CE1393" s="1"/>
      <c r="CF1393" s="1"/>
      <c r="CG1393" s="7"/>
    </row>
    <row r="1394" spans="38:85" x14ac:dyDescent="0.25">
      <c r="AL1394" s="6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  <c r="BQ1394" s="1"/>
      <c r="BR1394" s="1"/>
      <c r="BS1394" s="1"/>
      <c r="BT1394" s="1"/>
      <c r="BU1394" s="1"/>
      <c r="BV1394" s="1"/>
      <c r="BW1394" s="1"/>
      <c r="BX1394" s="1"/>
      <c r="BY1394" s="1"/>
      <c r="BZ1394" s="1"/>
      <c r="CA1394" s="1"/>
      <c r="CB1394" s="1"/>
      <c r="CC1394" s="1"/>
      <c r="CD1394" s="1"/>
      <c r="CE1394" s="1"/>
      <c r="CF1394" s="1"/>
      <c r="CG1394" s="7"/>
    </row>
    <row r="1395" spans="38:85" x14ac:dyDescent="0.25">
      <c r="AL1395" s="6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  <c r="BQ1395" s="1"/>
      <c r="BR1395" s="1"/>
      <c r="BS1395" s="1"/>
      <c r="BT1395" s="1"/>
      <c r="BU1395" s="1"/>
      <c r="BV1395" s="1"/>
      <c r="BW1395" s="1"/>
      <c r="BX1395" s="1"/>
      <c r="BY1395" s="1"/>
      <c r="BZ1395" s="1"/>
      <c r="CA1395" s="1"/>
      <c r="CB1395" s="1"/>
      <c r="CC1395" s="1"/>
      <c r="CD1395" s="1"/>
      <c r="CE1395" s="1"/>
      <c r="CF1395" s="1"/>
      <c r="CG1395" s="7"/>
    </row>
    <row r="1396" spans="38:85" x14ac:dyDescent="0.25">
      <c r="AL1396" s="6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  <c r="BQ1396" s="1"/>
      <c r="BR1396" s="1"/>
      <c r="BS1396" s="1"/>
      <c r="BT1396" s="1"/>
      <c r="BU1396" s="1"/>
      <c r="BV1396" s="1"/>
      <c r="BW1396" s="1"/>
      <c r="BX1396" s="1"/>
      <c r="BY1396" s="1"/>
      <c r="BZ1396" s="1"/>
      <c r="CA1396" s="1"/>
      <c r="CB1396" s="1"/>
      <c r="CC1396" s="1"/>
      <c r="CD1396" s="1"/>
      <c r="CE1396" s="1"/>
      <c r="CF1396" s="1"/>
      <c r="CG1396" s="7"/>
    </row>
    <row r="1397" spans="38:85" x14ac:dyDescent="0.25">
      <c r="AL1397" s="6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  <c r="BQ1397" s="1"/>
      <c r="BR1397" s="1"/>
      <c r="BS1397" s="1"/>
      <c r="BT1397" s="1"/>
      <c r="BU1397" s="1"/>
      <c r="BV1397" s="1"/>
      <c r="BW1397" s="1"/>
      <c r="BX1397" s="1"/>
      <c r="BY1397" s="1"/>
      <c r="BZ1397" s="1"/>
      <c r="CA1397" s="1"/>
      <c r="CB1397" s="1"/>
      <c r="CC1397" s="1"/>
      <c r="CD1397" s="1"/>
      <c r="CE1397" s="1"/>
      <c r="CF1397" s="1"/>
      <c r="CG1397" s="7"/>
    </row>
    <row r="1398" spans="38:85" x14ac:dyDescent="0.25">
      <c r="AL1398" s="6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  <c r="BQ1398" s="1"/>
      <c r="BR1398" s="1"/>
      <c r="BS1398" s="1"/>
      <c r="BT1398" s="1"/>
      <c r="BU1398" s="1"/>
      <c r="BV1398" s="1"/>
      <c r="BW1398" s="1"/>
      <c r="BX1398" s="1"/>
      <c r="BY1398" s="1"/>
      <c r="BZ1398" s="1"/>
      <c r="CA1398" s="1"/>
      <c r="CB1398" s="1"/>
      <c r="CC1398" s="1"/>
      <c r="CD1398" s="1"/>
      <c r="CE1398" s="1"/>
      <c r="CF1398" s="1"/>
      <c r="CG1398" s="7"/>
    </row>
    <row r="1399" spans="38:85" x14ac:dyDescent="0.25">
      <c r="AL1399" s="6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BY1399" s="1"/>
      <c r="BZ1399" s="1"/>
      <c r="CA1399" s="1"/>
      <c r="CB1399" s="1"/>
      <c r="CC1399" s="1"/>
      <c r="CD1399" s="1"/>
      <c r="CE1399" s="1"/>
      <c r="CF1399" s="1"/>
      <c r="CG1399" s="7"/>
    </row>
    <row r="1400" spans="38:85" x14ac:dyDescent="0.25">
      <c r="AL1400" s="6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  <c r="BQ1400" s="1"/>
      <c r="BR1400" s="1"/>
      <c r="BS1400" s="1"/>
      <c r="BT1400" s="1"/>
      <c r="BU1400" s="1"/>
      <c r="BV1400" s="1"/>
      <c r="BW1400" s="1"/>
      <c r="BX1400" s="1"/>
      <c r="BY1400" s="1"/>
      <c r="BZ1400" s="1"/>
      <c r="CA1400" s="1"/>
      <c r="CB1400" s="1"/>
      <c r="CC1400" s="1"/>
      <c r="CD1400" s="1"/>
      <c r="CE1400" s="1"/>
      <c r="CF1400" s="1"/>
      <c r="CG1400" s="7"/>
    </row>
    <row r="1401" spans="38:85" x14ac:dyDescent="0.25">
      <c r="AL1401" s="6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  <c r="BQ1401" s="1"/>
      <c r="BR1401" s="1"/>
      <c r="BS1401" s="1"/>
      <c r="BT1401" s="1"/>
      <c r="BU1401" s="1"/>
      <c r="BV1401" s="1"/>
      <c r="BW1401" s="1"/>
      <c r="BX1401" s="1"/>
      <c r="BY1401" s="1"/>
      <c r="BZ1401" s="1"/>
      <c r="CA1401" s="1"/>
      <c r="CB1401" s="1"/>
      <c r="CC1401" s="1"/>
      <c r="CD1401" s="1"/>
      <c r="CE1401" s="1"/>
      <c r="CF1401" s="1"/>
      <c r="CG1401" s="7"/>
    </row>
    <row r="1402" spans="38:85" x14ac:dyDescent="0.25">
      <c r="AL1402" s="6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  <c r="BW1402" s="1"/>
      <c r="BX1402" s="1"/>
      <c r="BY1402" s="1"/>
      <c r="BZ1402" s="1"/>
      <c r="CA1402" s="1"/>
      <c r="CB1402" s="1"/>
      <c r="CC1402" s="1"/>
      <c r="CD1402" s="1"/>
      <c r="CE1402" s="1"/>
      <c r="CF1402" s="1"/>
      <c r="CG1402" s="7"/>
    </row>
    <row r="1403" spans="38:85" x14ac:dyDescent="0.25">
      <c r="AL1403" s="6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  <c r="BW1403" s="1"/>
      <c r="BX1403" s="1"/>
      <c r="BY1403" s="1"/>
      <c r="BZ1403" s="1"/>
      <c r="CA1403" s="1"/>
      <c r="CB1403" s="1"/>
      <c r="CC1403" s="1"/>
      <c r="CD1403" s="1"/>
      <c r="CE1403" s="1"/>
      <c r="CF1403" s="1"/>
      <c r="CG1403" s="7"/>
    </row>
    <row r="1404" spans="38:85" x14ac:dyDescent="0.25">
      <c r="AL1404" s="6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  <c r="BW1404" s="1"/>
      <c r="BX1404" s="1"/>
      <c r="BY1404" s="1"/>
      <c r="BZ1404" s="1"/>
      <c r="CA1404" s="1"/>
      <c r="CB1404" s="1"/>
      <c r="CC1404" s="1"/>
      <c r="CD1404" s="1"/>
      <c r="CE1404" s="1"/>
      <c r="CF1404" s="1"/>
      <c r="CG1404" s="7"/>
    </row>
    <row r="1405" spans="38:85" x14ac:dyDescent="0.25">
      <c r="AL1405" s="6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BY1405" s="1"/>
      <c r="BZ1405" s="1"/>
      <c r="CA1405" s="1"/>
      <c r="CB1405" s="1"/>
      <c r="CC1405" s="1"/>
      <c r="CD1405" s="1"/>
      <c r="CE1405" s="1"/>
      <c r="CF1405" s="1"/>
      <c r="CG1405" s="7"/>
    </row>
    <row r="1406" spans="38:85" x14ac:dyDescent="0.25">
      <c r="AL1406" s="6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  <c r="BW1406" s="1"/>
      <c r="BX1406" s="1"/>
      <c r="BY1406" s="1"/>
      <c r="BZ1406" s="1"/>
      <c r="CA1406" s="1"/>
      <c r="CB1406" s="1"/>
      <c r="CC1406" s="1"/>
      <c r="CD1406" s="1"/>
      <c r="CE1406" s="1"/>
      <c r="CF1406" s="1"/>
      <c r="CG1406" s="7"/>
    </row>
    <row r="1407" spans="38:85" x14ac:dyDescent="0.25">
      <c r="AL1407" s="6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  <c r="BW1407" s="1"/>
      <c r="BX1407" s="1"/>
      <c r="BY1407" s="1"/>
      <c r="BZ1407" s="1"/>
      <c r="CA1407" s="1"/>
      <c r="CB1407" s="1"/>
      <c r="CC1407" s="1"/>
      <c r="CD1407" s="1"/>
      <c r="CE1407" s="1"/>
      <c r="CF1407" s="1"/>
      <c r="CG1407" s="7"/>
    </row>
    <row r="1408" spans="38:85" x14ac:dyDescent="0.25">
      <c r="AL1408" s="6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  <c r="BW1408" s="1"/>
      <c r="BX1408" s="1"/>
      <c r="BY1408" s="1"/>
      <c r="BZ1408" s="1"/>
      <c r="CA1408" s="1"/>
      <c r="CB1408" s="1"/>
      <c r="CC1408" s="1"/>
      <c r="CD1408" s="1"/>
      <c r="CE1408" s="1"/>
      <c r="CF1408" s="1"/>
      <c r="CG1408" s="7"/>
    </row>
    <row r="1409" spans="38:85" x14ac:dyDescent="0.25">
      <c r="AL1409" s="6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  <c r="BW1409" s="1"/>
      <c r="BX1409" s="1"/>
      <c r="BY1409" s="1"/>
      <c r="BZ1409" s="1"/>
      <c r="CA1409" s="1"/>
      <c r="CB1409" s="1"/>
      <c r="CC1409" s="1"/>
      <c r="CD1409" s="1"/>
      <c r="CE1409" s="1"/>
      <c r="CF1409" s="1"/>
      <c r="CG1409" s="7"/>
    </row>
    <row r="1410" spans="38:85" x14ac:dyDescent="0.25">
      <c r="AL1410" s="6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  <c r="BW1410" s="1"/>
      <c r="BX1410" s="1"/>
      <c r="BY1410" s="1"/>
      <c r="BZ1410" s="1"/>
      <c r="CA1410" s="1"/>
      <c r="CB1410" s="1"/>
      <c r="CC1410" s="1"/>
      <c r="CD1410" s="1"/>
      <c r="CE1410" s="1"/>
      <c r="CF1410" s="1"/>
      <c r="CG1410" s="7"/>
    </row>
    <row r="1411" spans="38:85" x14ac:dyDescent="0.25">
      <c r="AL1411" s="6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  <c r="BW1411" s="1"/>
      <c r="BX1411" s="1"/>
      <c r="BY1411" s="1"/>
      <c r="BZ1411" s="1"/>
      <c r="CA1411" s="1"/>
      <c r="CB1411" s="1"/>
      <c r="CC1411" s="1"/>
      <c r="CD1411" s="1"/>
      <c r="CE1411" s="1"/>
      <c r="CF1411" s="1"/>
      <c r="CG1411" s="7"/>
    </row>
    <row r="1412" spans="38:85" x14ac:dyDescent="0.25">
      <c r="AL1412" s="6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  <c r="BW1412" s="1"/>
      <c r="BX1412" s="1"/>
      <c r="BY1412" s="1"/>
      <c r="BZ1412" s="1"/>
      <c r="CA1412" s="1"/>
      <c r="CB1412" s="1"/>
      <c r="CC1412" s="1"/>
      <c r="CD1412" s="1"/>
      <c r="CE1412" s="1"/>
      <c r="CF1412" s="1"/>
      <c r="CG1412" s="7"/>
    </row>
    <row r="1413" spans="38:85" x14ac:dyDescent="0.25">
      <c r="AL1413" s="6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  <c r="BW1413" s="1"/>
      <c r="BX1413" s="1"/>
      <c r="BY1413" s="1"/>
      <c r="BZ1413" s="1"/>
      <c r="CA1413" s="1"/>
      <c r="CB1413" s="1"/>
      <c r="CC1413" s="1"/>
      <c r="CD1413" s="1"/>
      <c r="CE1413" s="1"/>
      <c r="CF1413" s="1"/>
      <c r="CG1413" s="7"/>
    </row>
    <row r="1414" spans="38:85" x14ac:dyDescent="0.25">
      <c r="AL1414" s="6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  <c r="BW1414" s="1"/>
      <c r="BX1414" s="1"/>
      <c r="BY1414" s="1"/>
      <c r="BZ1414" s="1"/>
      <c r="CA1414" s="1"/>
      <c r="CB1414" s="1"/>
      <c r="CC1414" s="1"/>
      <c r="CD1414" s="1"/>
      <c r="CE1414" s="1"/>
      <c r="CF1414" s="1"/>
      <c r="CG1414" s="7"/>
    </row>
    <row r="1415" spans="38:85" x14ac:dyDescent="0.25">
      <c r="AL1415" s="6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  <c r="BW1415" s="1"/>
      <c r="BX1415" s="1"/>
      <c r="BY1415" s="1"/>
      <c r="BZ1415" s="1"/>
      <c r="CA1415" s="1"/>
      <c r="CB1415" s="1"/>
      <c r="CC1415" s="1"/>
      <c r="CD1415" s="1"/>
      <c r="CE1415" s="1"/>
      <c r="CF1415" s="1"/>
      <c r="CG1415" s="7"/>
    </row>
    <row r="1416" spans="38:85" x14ac:dyDescent="0.25">
      <c r="AL1416" s="6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  <c r="BW1416" s="1"/>
      <c r="BX1416" s="1"/>
      <c r="BY1416" s="1"/>
      <c r="BZ1416" s="1"/>
      <c r="CA1416" s="1"/>
      <c r="CB1416" s="1"/>
      <c r="CC1416" s="1"/>
      <c r="CD1416" s="1"/>
      <c r="CE1416" s="1"/>
      <c r="CF1416" s="1"/>
      <c r="CG1416" s="7"/>
    </row>
    <row r="1417" spans="38:85" x14ac:dyDescent="0.25">
      <c r="AL1417" s="6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  <c r="BW1417" s="1"/>
      <c r="BX1417" s="1"/>
      <c r="BY1417" s="1"/>
      <c r="BZ1417" s="1"/>
      <c r="CA1417" s="1"/>
      <c r="CB1417" s="1"/>
      <c r="CC1417" s="1"/>
      <c r="CD1417" s="1"/>
      <c r="CE1417" s="1"/>
      <c r="CF1417" s="1"/>
      <c r="CG1417" s="7"/>
    </row>
    <row r="1418" spans="38:85" x14ac:dyDescent="0.25">
      <c r="AL1418" s="49"/>
      <c r="AM1418" s="50"/>
      <c r="AN1418" s="50"/>
      <c r="AO1418" s="50"/>
      <c r="AP1418" s="50"/>
      <c r="AQ1418" s="50"/>
      <c r="AR1418" s="50"/>
      <c r="AS1418" s="50"/>
      <c r="AT1418" s="50"/>
      <c r="AU1418" s="50"/>
      <c r="AV1418" s="50"/>
      <c r="AW1418" s="50"/>
      <c r="AX1418" s="50"/>
      <c r="AY1418" s="50"/>
      <c r="AZ1418" s="50"/>
      <c r="BA1418" s="50"/>
      <c r="BB1418" s="50"/>
      <c r="BC1418" s="50"/>
      <c r="BD1418" s="50"/>
      <c r="BE1418" s="50"/>
      <c r="BF1418" s="50"/>
      <c r="BG1418" s="50"/>
      <c r="BH1418" s="50"/>
      <c r="BI1418" s="50"/>
      <c r="BJ1418" s="50"/>
      <c r="BK1418" s="50"/>
      <c r="BL1418" s="50"/>
      <c r="BM1418" s="50"/>
      <c r="BN1418" s="50"/>
      <c r="BO1418" s="50"/>
      <c r="BP1418" s="50"/>
      <c r="BQ1418" s="50"/>
      <c r="BR1418" s="50"/>
      <c r="BS1418" s="50"/>
      <c r="BT1418" s="50"/>
      <c r="BU1418" s="50"/>
      <c r="BV1418" s="50"/>
      <c r="BW1418" s="50"/>
      <c r="BX1418" s="50"/>
      <c r="BY1418" s="50"/>
      <c r="BZ1418" s="50"/>
      <c r="CA1418" s="50"/>
      <c r="CB1418" s="50"/>
      <c r="CC1418" s="50"/>
      <c r="CD1418" s="50"/>
      <c r="CE1418" s="50"/>
      <c r="CF1418" s="50"/>
      <c r="CG1418" s="51"/>
    </row>
  </sheetData>
  <sortState xmlns:xlrd2="http://schemas.microsoft.com/office/spreadsheetml/2017/richdata2" ref="A1:AK71">
    <sortCondition descending="1" ref="A7"/>
  </sortState>
  <mergeCells count="26">
    <mergeCell ref="A69:AK71"/>
    <mergeCell ref="A72:AK183"/>
    <mergeCell ref="A1:AK1"/>
    <mergeCell ref="A2:A5"/>
    <mergeCell ref="B2:B5"/>
    <mergeCell ref="C2:R2"/>
    <mergeCell ref="S2:AH2"/>
    <mergeCell ref="AJ2:AJ5"/>
    <mergeCell ref="AK2:AK5"/>
    <mergeCell ref="C4:C5"/>
    <mergeCell ref="F4:F5"/>
    <mergeCell ref="G4:G5"/>
    <mergeCell ref="H4:H5"/>
    <mergeCell ref="A6:AK6"/>
    <mergeCell ref="A24:AK24"/>
    <mergeCell ref="AI4:AI5"/>
    <mergeCell ref="S5:X5"/>
    <mergeCell ref="Y5:AG5"/>
    <mergeCell ref="S3:AG3"/>
    <mergeCell ref="J4:J5"/>
    <mergeCell ref="AH4:AH5"/>
    <mergeCell ref="L4:L5"/>
    <mergeCell ref="M4:M5"/>
    <mergeCell ref="O4:O5"/>
    <mergeCell ref="Q4:Q5"/>
    <mergeCell ref="R4:R5"/>
  </mergeCells>
  <pageMargins left="0.7" right="0.7" top="0.75" bottom="0.75" header="0.3" footer="0.3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МЫСОЗДАЕМ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ArtMax</dc:creator>
  <cp:lastModifiedBy>Михова Олеся Олеговна</cp:lastModifiedBy>
  <cp:revision>1</cp:revision>
  <cp:lastPrinted>2025-04-16T03:22:24Z</cp:lastPrinted>
  <dcterms:created xsi:type="dcterms:W3CDTF">2006-09-16T00:00:00Z</dcterms:created>
  <dcterms:modified xsi:type="dcterms:W3CDTF">2025-04-17T10:29:25Z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1049-11.2.0.9085</vt:lpwstr>
  </property>
</Properties>
</file>